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Norbi\Munkák\SZTE Mérnöki kar\24-07-10-Fermentációs labor\Webra\"/>
    </mc:Choice>
  </mc:AlternateContent>
  <bookViews>
    <workbookView xWindow="0" yWindow="0" windowWidth="28800" windowHeight="12432"/>
  </bookViews>
  <sheets>
    <sheet name="Záradék" sheetId="13" r:id="rId1"/>
    <sheet name="Összesítő" sheetId="12" r:id="rId2"/>
    <sheet name="Irtás, föld- és sziklamunka" sheetId="11" r:id="rId3"/>
    <sheet name="Síkalapozás" sheetId="10" r:id="rId4"/>
    <sheet name="Helyszíni beton és vasbeton mun" sheetId="9" r:id="rId5"/>
    <sheet name="Fém- és könnyű épületszerkezet " sheetId="8" r:id="rId6"/>
    <sheet name="Ácsmunka" sheetId="7" r:id="rId7"/>
    <sheet name="Vakolás és rabicolás" sheetId="6" r:id="rId8"/>
    <sheet name="Szárazépítés" sheetId="5" r:id="rId9"/>
    <sheet name="Hideg- és melegburkolatok készí" sheetId="4" r:id="rId10"/>
    <sheet name="Fém nyílászáró és épületlakatos" sheetId="3" r:id="rId11"/>
    <sheet name="Felületképzés" sheetId="2" r:id="rId12"/>
    <sheet name="Szigetelés" sheetId="1" r:id="rId13"/>
    <sheet name="Költségtérítések" sheetId="14" r:id="rId14"/>
    <sheet name="Falazás és egyéb kőművesmunka" sheetId="15" r:id="rId15"/>
    <sheet name="Elektromosenergia-ellátás, vill" sheetId="16" r:id="rId16"/>
    <sheet name="Gyengeáram" sheetId="17" r:id="rId17"/>
    <sheet name="Vízellátás, csatornázás" sheetId="18" r:id="rId18"/>
    <sheet name="Fűtés, hűtés" sheetId="19" r:id="rId19"/>
    <sheet name="Légtechnika" sheetId="20" r:id="rId20"/>
  </sheets>
  <definedNames>
    <definedName name="_xlnm.Print_Area" localSheetId="6">Ácsmunka!$A$1:$I$6</definedName>
    <definedName name="_xlnm.Print_Area" localSheetId="15">'Elektromosenergia-ellátás, vill'!$A$1:$I$90</definedName>
    <definedName name="_xlnm.Print_Area" localSheetId="14">'Falazás és egyéb kőművesmunka'!$A$1:$I$8</definedName>
    <definedName name="_xlnm.Print_Area" localSheetId="11">Felületképzés!$A$1:$I$18</definedName>
    <definedName name="_xlnm.Print_Area" localSheetId="5">'Fém- és könnyű épületszerkezet '!$A$1:$I$6</definedName>
    <definedName name="_xlnm.Print_Area" localSheetId="10">'Fém nyílászáró és épületlakatos'!$A$1:$I$14</definedName>
    <definedName name="_xlnm.Print_Area" localSheetId="18">'Fűtés, hűtés'!$A$1:$I$68</definedName>
    <definedName name="_xlnm.Print_Area" localSheetId="16">Gyengeáram!$A$1:$I$35</definedName>
    <definedName name="_xlnm.Print_Area" localSheetId="4">'Helyszíni beton és vasbeton mun'!$A$1:$I$14</definedName>
    <definedName name="_xlnm.Print_Area" localSheetId="9">'Hideg- és melegburkolatok készí'!$A$1:$I$18</definedName>
    <definedName name="_xlnm.Print_Area" localSheetId="2">'Irtás, föld- és sziklamunka'!$A$1:$I$10</definedName>
    <definedName name="_xlnm.Print_Area" localSheetId="13">Költségtérítések!$A$1:$I$10</definedName>
    <definedName name="_xlnm.Print_Area" localSheetId="19">Légtechnika!$A$1:$I$108</definedName>
    <definedName name="_xlnm.Print_Area" localSheetId="1">Összesítő!$A$1:$C$34</definedName>
    <definedName name="_xlnm.Print_Area" localSheetId="3">Síkalapozás!$A$1:$I$4</definedName>
    <definedName name="_xlnm.Print_Area" localSheetId="8">Szárazépítés!$A$1:$I$14</definedName>
    <definedName name="_xlnm.Print_Area" localSheetId="12">Szigetelés!$A$1:$I$18</definedName>
    <definedName name="_xlnm.Print_Area" localSheetId="7">'Vakolás és rabicolás'!$A$1:$I$10</definedName>
    <definedName name="_xlnm.Print_Area" localSheetId="17">'Vízellátás, csatornázás'!$A$1:$I$148</definedName>
  </definedNames>
  <calcPr calcId="162913"/>
</workbook>
</file>

<file path=xl/calcChain.xml><?xml version="1.0" encoding="utf-8"?>
<calcChain xmlns="http://schemas.openxmlformats.org/spreadsheetml/2006/main">
  <c r="C16" i="13" l="1"/>
  <c r="C17" i="13" s="1"/>
  <c r="C18" i="13" s="1"/>
  <c r="I104" i="20" l="1"/>
  <c r="H104" i="20"/>
  <c r="I10" i="5"/>
  <c r="H10" i="5"/>
  <c r="I78" i="20"/>
  <c r="H78" i="20"/>
  <c r="I10" i="3" l="1"/>
  <c r="H10" i="3"/>
  <c r="I86" i="20" l="1"/>
  <c r="H86" i="20"/>
  <c r="I32" i="18"/>
  <c r="H32" i="18"/>
  <c r="I22" i="20"/>
  <c r="H22" i="20"/>
  <c r="I146" i="18"/>
  <c r="H146" i="18"/>
  <c r="I144" i="18"/>
  <c r="H144" i="18"/>
  <c r="I142" i="18"/>
  <c r="H142" i="18"/>
  <c r="I140" i="18"/>
  <c r="H140" i="18"/>
  <c r="I138" i="18"/>
  <c r="H138" i="18"/>
  <c r="I136" i="18"/>
  <c r="H136" i="18"/>
  <c r="I134" i="18"/>
  <c r="H134" i="18"/>
  <c r="I132" i="18"/>
  <c r="H132" i="18"/>
  <c r="I130" i="18"/>
  <c r="H130" i="18"/>
  <c r="I128" i="18"/>
  <c r="H128" i="18"/>
  <c r="I126" i="18"/>
  <c r="H126" i="18"/>
  <c r="I124" i="18"/>
  <c r="H124" i="18"/>
  <c r="I122" i="18"/>
  <c r="H122" i="18"/>
  <c r="I120" i="18"/>
  <c r="H120" i="18"/>
  <c r="I118" i="18"/>
  <c r="H118" i="18"/>
  <c r="I116" i="18"/>
  <c r="H116" i="18"/>
  <c r="I114" i="18"/>
  <c r="H114" i="18"/>
  <c r="I112" i="18"/>
  <c r="H112" i="18"/>
  <c r="I110" i="18"/>
  <c r="H110" i="18"/>
  <c r="I108" i="18"/>
  <c r="H108" i="18"/>
  <c r="I106" i="18"/>
  <c r="H106" i="18"/>
  <c r="I104" i="18"/>
  <c r="H104" i="18"/>
  <c r="I102" i="18"/>
  <c r="H102" i="18"/>
  <c r="I100" i="18"/>
  <c r="H100" i="18"/>
  <c r="I98" i="18"/>
  <c r="H98" i="18"/>
  <c r="I96" i="18"/>
  <c r="H96" i="18"/>
  <c r="I94" i="18"/>
  <c r="H94" i="18"/>
  <c r="I92" i="18"/>
  <c r="H92" i="18"/>
  <c r="I90" i="18"/>
  <c r="H90" i="18"/>
  <c r="I88" i="18"/>
  <c r="H88" i="18"/>
  <c r="I86" i="18"/>
  <c r="H86" i="18"/>
  <c r="I84" i="18"/>
  <c r="H84" i="18"/>
  <c r="I82" i="18"/>
  <c r="H82" i="18"/>
  <c r="I80" i="18"/>
  <c r="H80" i="18"/>
  <c r="I78" i="18"/>
  <c r="H78" i="18"/>
  <c r="I76" i="18"/>
  <c r="H76" i="18"/>
  <c r="I74" i="18"/>
  <c r="H74" i="18"/>
  <c r="I72" i="18"/>
  <c r="H72" i="18"/>
  <c r="I70" i="18"/>
  <c r="H70" i="18"/>
  <c r="I68" i="18"/>
  <c r="H68" i="18"/>
  <c r="I66" i="18"/>
  <c r="H66" i="18"/>
  <c r="I64" i="18"/>
  <c r="H64" i="18"/>
  <c r="I62" i="18"/>
  <c r="H62" i="18"/>
  <c r="I60" i="18"/>
  <c r="H60" i="18"/>
  <c r="I58" i="18"/>
  <c r="H58" i="18"/>
  <c r="I56" i="18"/>
  <c r="H56" i="18"/>
  <c r="I54" i="18"/>
  <c r="H54" i="18"/>
  <c r="I52" i="18"/>
  <c r="H52" i="18"/>
  <c r="I50" i="18"/>
  <c r="H50" i="18"/>
  <c r="I48" i="18"/>
  <c r="H48" i="18"/>
  <c r="I46" i="18"/>
  <c r="H46" i="18"/>
  <c r="I44" i="18"/>
  <c r="H44" i="18"/>
  <c r="I42" i="18"/>
  <c r="H42" i="18"/>
  <c r="I40" i="18"/>
  <c r="H40" i="18"/>
  <c r="I38" i="18"/>
  <c r="H38" i="18"/>
  <c r="I36" i="18"/>
  <c r="H36" i="18"/>
  <c r="I34" i="18"/>
  <c r="H34" i="18"/>
  <c r="I30" i="18"/>
  <c r="H30" i="18"/>
  <c r="I28" i="18"/>
  <c r="H28" i="18"/>
  <c r="I26" i="18"/>
  <c r="H26" i="18"/>
  <c r="I24" i="18"/>
  <c r="H24" i="18"/>
  <c r="I22" i="18"/>
  <c r="H22" i="18"/>
  <c r="I20" i="18"/>
  <c r="H20" i="18"/>
  <c r="I18" i="18"/>
  <c r="H18" i="18"/>
  <c r="I16" i="18"/>
  <c r="H16" i="18"/>
  <c r="I14" i="18"/>
  <c r="H14" i="18"/>
  <c r="I12" i="18"/>
  <c r="H12" i="18"/>
  <c r="I10" i="18"/>
  <c r="H10" i="18"/>
  <c r="I8" i="18"/>
  <c r="H8" i="18"/>
  <c r="I6" i="18"/>
  <c r="H6" i="18"/>
  <c r="I4" i="18"/>
  <c r="H4" i="18"/>
  <c r="I2" i="18"/>
  <c r="H2" i="18"/>
  <c r="I66" i="19"/>
  <c r="H66" i="19"/>
  <c r="I64" i="19"/>
  <c r="H64" i="19"/>
  <c r="I62" i="19"/>
  <c r="H62" i="19"/>
  <c r="I60" i="19"/>
  <c r="H60" i="19"/>
  <c r="I58" i="19"/>
  <c r="H58" i="19"/>
  <c r="I56" i="19"/>
  <c r="H56" i="19"/>
  <c r="I54" i="19"/>
  <c r="H54" i="19"/>
  <c r="I52" i="19"/>
  <c r="H52" i="19"/>
  <c r="I50" i="19"/>
  <c r="H50" i="19"/>
  <c r="I48" i="19"/>
  <c r="H48" i="19"/>
  <c r="I46" i="19"/>
  <c r="H46" i="19"/>
  <c r="I44" i="19"/>
  <c r="H44" i="19"/>
  <c r="I42" i="19"/>
  <c r="H42" i="19"/>
  <c r="I40" i="19"/>
  <c r="H40" i="19"/>
  <c r="I38" i="19"/>
  <c r="H38" i="19"/>
  <c r="I36" i="19"/>
  <c r="H36" i="19"/>
  <c r="I34" i="19"/>
  <c r="H34" i="19"/>
  <c r="I32" i="19"/>
  <c r="H32" i="19"/>
  <c r="I30" i="19"/>
  <c r="H30" i="19"/>
  <c r="I28" i="19"/>
  <c r="H28" i="19"/>
  <c r="I26" i="19"/>
  <c r="H26" i="19"/>
  <c r="I24" i="19"/>
  <c r="H24" i="19"/>
  <c r="I22" i="19"/>
  <c r="H22" i="19"/>
  <c r="I20" i="19"/>
  <c r="H20" i="19"/>
  <c r="I18" i="19"/>
  <c r="H18" i="19"/>
  <c r="I16" i="19"/>
  <c r="H16" i="19"/>
  <c r="I14" i="19"/>
  <c r="H14" i="19"/>
  <c r="I12" i="19"/>
  <c r="H12" i="19"/>
  <c r="I10" i="19"/>
  <c r="H10" i="19"/>
  <c r="I8" i="19"/>
  <c r="H8" i="19"/>
  <c r="I6" i="19"/>
  <c r="H6" i="19"/>
  <c r="I4" i="19"/>
  <c r="H4" i="19"/>
  <c r="I2" i="19"/>
  <c r="H2" i="19"/>
  <c r="I106" i="20"/>
  <c r="H106" i="20"/>
  <c r="I102" i="20"/>
  <c r="H102" i="20"/>
  <c r="I100" i="20"/>
  <c r="H100" i="20"/>
  <c r="I98" i="20"/>
  <c r="H98" i="20"/>
  <c r="I96" i="20"/>
  <c r="H96" i="20"/>
  <c r="I94" i="20"/>
  <c r="H94" i="20"/>
  <c r="I92" i="20"/>
  <c r="H92" i="20"/>
  <c r="I90" i="20"/>
  <c r="H90" i="20"/>
  <c r="I88" i="20"/>
  <c r="H88" i="20"/>
  <c r="I84" i="20"/>
  <c r="H84" i="20"/>
  <c r="I82" i="20"/>
  <c r="H82" i="20"/>
  <c r="I80" i="20"/>
  <c r="H80" i="20"/>
  <c r="I76" i="20"/>
  <c r="H76" i="20"/>
  <c r="I74" i="20"/>
  <c r="H74" i="20"/>
  <c r="I72" i="20"/>
  <c r="H72" i="20"/>
  <c r="I70" i="20"/>
  <c r="H70" i="20"/>
  <c r="I68" i="20"/>
  <c r="H68" i="20"/>
  <c r="I66" i="20"/>
  <c r="H66" i="20"/>
  <c r="I64" i="20"/>
  <c r="H64" i="20"/>
  <c r="I62" i="20"/>
  <c r="H62" i="20"/>
  <c r="I60" i="20"/>
  <c r="H60" i="20"/>
  <c r="I58" i="20"/>
  <c r="H58" i="20"/>
  <c r="I56" i="20"/>
  <c r="H56" i="20"/>
  <c r="I54" i="20"/>
  <c r="H54" i="20"/>
  <c r="I52" i="20"/>
  <c r="H52" i="20"/>
  <c r="I50" i="20"/>
  <c r="H50" i="20"/>
  <c r="I48" i="20"/>
  <c r="H48" i="20"/>
  <c r="I46" i="20"/>
  <c r="H46" i="20"/>
  <c r="I44" i="20"/>
  <c r="H44" i="20"/>
  <c r="I42" i="20"/>
  <c r="H42" i="20"/>
  <c r="I40" i="20"/>
  <c r="H40" i="20"/>
  <c r="I38" i="20"/>
  <c r="H38" i="20"/>
  <c r="I36" i="20"/>
  <c r="H36" i="20"/>
  <c r="I34" i="20"/>
  <c r="H34" i="20"/>
  <c r="I32" i="20"/>
  <c r="H32" i="20"/>
  <c r="I30" i="20"/>
  <c r="H30" i="20"/>
  <c r="I28" i="20"/>
  <c r="H28" i="20"/>
  <c r="I26" i="20"/>
  <c r="H26" i="20"/>
  <c r="I24" i="20"/>
  <c r="H24" i="20"/>
  <c r="I20" i="20"/>
  <c r="H20" i="20"/>
  <c r="I18" i="20"/>
  <c r="H18" i="20"/>
  <c r="I16" i="20"/>
  <c r="H16" i="20"/>
  <c r="I14" i="20"/>
  <c r="H14" i="20"/>
  <c r="I12" i="20"/>
  <c r="H12" i="20"/>
  <c r="I10" i="20"/>
  <c r="H10" i="20"/>
  <c r="I8" i="20"/>
  <c r="H8" i="20"/>
  <c r="I6" i="20"/>
  <c r="H6" i="20"/>
  <c r="I4" i="20"/>
  <c r="H4" i="20"/>
  <c r="I2" i="20"/>
  <c r="H2" i="20"/>
  <c r="I108" i="20" l="1"/>
  <c r="C32" i="12" s="1"/>
  <c r="I68" i="19"/>
  <c r="C31" i="12" s="1"/>
  <c r="H108" i="20"/>
  <c r="B32" i="12" s="1"/>
  <c r="H68" i="19"/>
  <c r="B31" i="12" s="1"/>
  <c r="H148" i="18"/>
  <c r="B30" i="12" s="1"/>
  <c r="I148" i="18"/>
  <c r="C30" i="12" s="1"/>
  <c r="C33" i="12" l="1"/>
  <c r="B33" i="12"/>
  <c r="I33" i="17" l="1"/>
  <c r="H33" i="17"/>
  <c r="I31" i="17"/>
  <c r="H31" i="17"/>
  <c r="I29" i="17"/>
  <c r="H29" i="17"/>
  <c r="I27" i="17"/>
  <c r="H27" i="17"/>
  <c r="I25" i="17"/>
  <c r="H25" i="17"/>
  <c r="I22" i="17"/>
  <c r="H22" i="17"/>
  <c r="I20" i="17"/>
  <c r="H20" i="17"/>
  <c r="I18" i="17"/>
  <c r="H18" i="17"/>
  <c r="I16" i="17"/>
  <c r="H16" i="17"/>
  <c r="I14" i="17"/>
  <c r="H14" i="17"/>
  <c r="I12" i="17"/>
  <c r="H12" i="17"/>
  <c r="I10" i="17"/>
  <c r="H10" i="17"/>
  <c r="I8" i="17"/>
  <c r="H8" i="17"/>
  <c r="I6" i="17"/>
  <c r="H6" i="17"/>
  <c r="I4" i="17"/>
  <c r="H4" i="17"/>
  <c r="I2" i="17"/>
  <c r="H2" i="17"/>
  <c r="I35" i="17" l="1"/>
  <c r="C25" i="12" s="1"/>
  <c r="C26" i="12" s="1"/>
  <c r="H35" i="17"/>
  <c r="B25" i="12" s="1"/>
  <c r="B26" i="12" s="1"/>
  <c r="I6" i="15" l="1"/>
  <c r="H6" i="15"/>
  <c r="I4" i="15"/>
  <c r="H4" i="15"/>
  <c r="I2" i="15"/>
  <c r="H2" i="15"/>
  <c r="I88" i="16"/>
  <c r="H88" i="16"/>
  <c r="I86" i="16"/>
  <c r="H86" i="16"/>
  <c r="I84" i="16"/>
  <c r="H84" i="16"/>
  <c r="I82" i="16"/>
  <c r="H82" i="16"/>
  <c r="I80" i="16"/>
  <c r="H80" i="16"/>
  <c r="I78" i="16"/>
  <c r="H78" i="16"/>
  <c r="I76" i="16"/>
  <c r="H76" i="16"/>
  <c r="I74" i="16"/>
  <c r="H74" i="16"/>
  <c r="I72" i="16"/>
  <c r="H72" i="16"/>
  <c r="I70" i="16"/>
  <c r="H70" i="16"/>
  <c r="I68" i="16"/>
  <c r="H68" i="16"/>
  <c r="I66" i="16"/>
  <c r="H66" i="16"/>
  <c r="I64" i="16"/>
  <c r="H64" i="16"/>
  <c r="I62" i="16"/>
  <c r="H62" i="16"/>
  <c r="I60" i="16"/>
  <c r="H60" i="16"/>
  <c r="I58" i="16"/>
  <c r="H58" i="16"/>
  <c r="I56" i="16"/>
  <c r="H56" i="16"/>
  <c r="I54" i="16"/>
  <c r="H54" i="16"/>
  <c r="I52" i="16"/>
  <c r="H52" i="16"/>
  <c r="I50" i="16"/>
  <c r="H50" i="16"/>
  <c r="I48" i="16"/>
  <c r="H48" i="16"/>
  <c r="I46" i="16"/>
  <c r="H46" i="16"/>
  <c r="I44" i="16"/>
  <c r="H44" i="16"/>
  <c r="I42" i="16"/>
  <c r="H42" i="16"/>
  <c r="I40" i="16"/>
  <c r="H40" i="16"/>
  <c r="I38" i="16"/>
  <c r="H38" i="16"/>
  <c r="I36" i="16"/>
  <c r="H36" i="16"/>
  <c r="I34" i="16"/>
  <c r="H34" i="16"/>
  <c r="I32" i="16"/>
  <c r="H32" i="16"/>
  <c r="I30" i="16"/>
  <c r="H30" i="16"/>
  <c r="I28" i="16"/>
  <c r="H28" i="16"/>
  <c r="I26" i="16"/>
  <c r="H26" i="16"/>
  <c r="I24" i="16"/>
  <c r="H24" i="16"/>
  <c r="I22" i="16"/>
  <c r="H22" i="16"/>
  <c r="I20" i="16"/>
  <c r="H20" i="16"/>
  <c r="I18" i="16"/>
  <c r="H18" i="16"/>
  <c r="I16" i="16"/>
  <c r="H16" i="16"/>
  <c r="I14" i="16"/>
  <c r="H14" i="16"/>
  <c r="I12" i="16"/>
  <c r="H12" i="16"/>
  <c r="I10" i="16"/>
  <c r="H10" i="16"/>
  <c r="I8" i="16"/>
  <c r="H8" i="16"/>
  <c r="I6" i="16"/>
  <c r="H6" i="16"/>
  <c r="I4" i="16"/>
  <c r="H4" i="16"/>
  <c r="I2" i="16"/>
  <c r="H2" i="16"/>
  <c r="I8" i="14"/>
  <c r="H8" i="14"/>
  <c r="I6" i="14"/>
  <c r="H6" i="14"/>
  <c r="I4" i="14"/>
  <c r="H4" i="14"/>
  <c r="I2" i="14"/>
  <c r="H2" i="14"/>
  <c r="H8" i="15" l="1"/>
  <c r="B19" i="12" s="1"/>
  <c r="H90" i="16"/>
  <c r="B20" i="12" s="1"/>
  <c r="I90" i="16"/>
  <c r="C20" i="12" s="1"/>
  <c r="I8" i="15"/>
  <c r="C19" i="12" s="1"/>
  <c r="H10" i="14"/>
  <c r="B18" i="12" s="1"/>
  <c r="I10" i="14"/>
  <c r="C18" i="12" s="1"/>
  <c r="I10" i="2"/>
  <c r="H10" i="2"/>
  <c r="I6" i="2"/>
  <c r="H6" i="2"/>
  <c r="I8" i="3"/>
  <c r="H8" i="3"/>
  <c r="I12" i="3"/>
  <c r="H12" i="3"/>
  <c r="I4" i="3"/>
  <c r="H4" i="3"/>
  <c r="I6" i="3"/>
  <c r="H6" i="3"/>
  <c r="I4" i="7"/>
  <c r="I6" i="7" s="1"/>
  <c r="C7" i="12" s="1"/>
  <c r="H4" i="7"/>
  <c r="I8" i="9"/>
  <c r="H8" i="9"/>
  <c r="I4" i="9"/>
  <c r="H4" i="9"/>
  <c r="I16" i="1"/>
  <c r="H16" i="1"/>
  <c r="I14" i="1"/>
  <c r="H14" i="1"/>
  <c r="I12" i="1"/>
  <c r="H12" i="1"/>
  <c r="I10" i="1"/>
  <c r="H10" i="1"/>
  <c r="I8" i="1"/>
  <c r="H8" i="1"/>
  <c r="I6" i="1"/>
  <c r="H6" i="1"/>
  <c r="I4" i="1"/>
  <c r="H4" i="1"/>
  <c r="I2" i="1"/>
  <c r="H2" i="1"/>
  <c r="I16" i="2"/>
  <c r="H16" i="2"/>
  <c r="I14" i="2"/>
  <c r="H14" i="2"/>
  <c r="I12" i="2"/>
  <c r="H12" i="2"/>
  <c r="I8" i="2"/>
  <c r="H8" i="2"/>
  <c r="I4" i="2"/>
  <c r="H4" i="2"/>
  <c r="I2" i="2"/>
  <c r="H2" i="2"/>
  <c r="I2" i="3"/>
  <c r="H2" i="3"/>
  <c r="I16" i="4"/>
  <c r="H16" i="4"/>
  <c r="I14" i="4"/>
  <c r="H14" i="4"/>
  <c r="I12" i="4"/>
  <c r="H12" i="4"/>
  <c r="I10" i="4"/>
  <c r="H10" i="4"/>
  <c r="I8" i="4"/>
  <c r="H8" i="4"/>
  <c r="I6" i="4"/>
  <c r="H6" i="4"/>
  <c r="I4" i="4"/>
  <c r="H4" i="4"/>
  <c r="I2" i="4"/>
  <c r="H2" i="4"/>
  <c r="I12" i="5"/>
  <c r="I14" i="5" s="1"/>
  <c r="C9" i="12" s="1"/>
  <c r="H12" i="5"/>
  <c r="H14" i="5" s="1"/>
  <c r="B9" i="12" s="1"/>
  <c r="I8" i="5"/>
  <c r="H8" i="5"/>
  <c r="I6" i="5"/>
  <c r="H6" i="5"/>
  <c r="I4" i="5"/>
  <c r="H4" i="5"/>
  <c r="I2" i="5"/>
  <c r="H2" i="5"/>
  <c r="I8" i="6"/>
  <c r="H8" i="6"/>
  <c r="I6" i="6"/>
  <c r="H6" i="6"/>
  <c r="I4" i="6"/>
  <c r="H4" i="6"/>
  <c r="I2" i="6"/>
  <c r="H2" i="6"/>
  <c r="I2" i="7"/>
  <c r="H2" i="7"/>
  <c r="I4" i="8"/>
  <c r="H4" i="8"/>
  <c r="I2" i="8"/>
  <c r="I6" i="8" s="1"/>
  <c r="C6" i="12" s="1"/>
  <c r="H2" i="8"/>
  <c r="H6" i="8" s="1"/>
  <c r="B6" i="12" s="1"/>
  <c r="I12" i="9"/>
  <c r="H12" i="9"/>
  <c r="I10" i="9"/>
  <c r="H10" i="9"/>
  <c r="I6" i="9"/>
  <c r="H6" i="9"/>
  <c r="I2" i="9"/>
  <c r="H2" i="9"/>
  <c r="I2" i="10"/>
  <c r="I4" i="10" s="1"/>
  <c r="H2" i="10"/>
  <c r="H4" i="10" s="1"/>
  <c r="I8" i="11"/>
  <c r="H8" i="11"/>
  <c r="I6" i="11"/>
  <c r="H6" i="11"/>
  <c r="I4" i="11"/>
  <c r="H4" i="11"/>
  <c r="I2" i="11"/>
  <c r="H2" i="11"/>
  <c r="H6" i="7" l="1"/>
  <c r="B7" i="12" s="1"/>
  <c r="C4" i="12"/>
  <c r="I10" i="11"/>
  <c r="C3" i="12" s="1"/>
  <c r="B21" i="12"/>
  <c r="C21" i="12"/>
  <c r="I18" i="1"/>
  <c r="C13" i="12" s="1"/>
  <c r="H18" i="1"/>
  <c r="B13" i="12" s="1"/>
  <c r="H18" i="2"/>
  <c r="B12" i="12" s="1"/>
  <c r="I18" i="2"/>
  <c r="C12" i="12" s="1"/>
  <c r="I14" i="3"/>
  <c r="C11" i="12" s="1"/>
  <c r="H14" i="3"/>
  <c r="B11" i="12" s="1"/>
  <c r="I18" i="4"/>
  <c r="C10" i="12" s="1"/>
  <c r="H10" i="6"/>
  <c r="B8" i="12" s="1"/>
  <c r="I10" i="6"/>
  <c r="C8" i="12" s="1"/>
  <c r="H18" i="4"/>
  <c r="B10" i="12" s="1"/>
  <c r="B4" i="12"/>
  <c r="H14" i="9"/>
  <c r="B5" i="12" s="1"/>
  <c r="I14" i="9"/>
  <c r="C5" i="12" s="1"/>
  <c r="H10" i="11"/>
  <c r="B3" i="12" s="1"/>
  <c r="C14" i="12" l="1"/>
  <c r="D13" i="13" s="1"/>
  <c r="D14" i="13" s="1"/>
  <c r="D15" i="13" s="1"/>
  <c r="D16" i="13" s="1"/>
  <c r="B14" i="12"/>
  <c r="C13" i="13" s="1"/>
  <c r="C14" i="13" s="1"/>
  <c r="C15" i="13" s="1"/>
  <c r="C19" i="13" l="1"/>
</calcChain>
</file>

<file path=xl/sharedStrings.xml><?xml version="1.0" encoding="utf-8"?>
<sst xmlns="http://schemas.openxmlformats.org/spreadsheetml/2006/main" count="1076" uniqueCount="542">
  <si>
    <t>Munkanem megnevezése</t>
  </si>
  <si>
    <t>Anyag összege</t>
  </si>
  <si>
    <t>Díj összege</t>
  </si>
  <si>
    <t>Ssz.</t>
  </si>
  <si>
    <t>Tételszám</t>
  </si>
  <si>
    <t>Tétel szövege</t>
  </si>
  <si>
    <t>Menny.</t>
  </si>
  <si>
    <t>Egység</t>
  </si>
  <si>
    <t>Anyag egységár</t>
  </si>
  <si>
    <t>Díj egységre</t>
  </si>
  <si>
    <t>Anyag összesen</t>
  </si>
  <si>
    <t>Díj összesen</t>
  </si>
  <si>
    <t>21-003-10.1</t>
  </si>
  <si>
    <t>m3</t>
  </si>
  <si>
    <t>Letaposott-szennyezett agyag, illetve földpadló, feltöltés bontása, kihordása depóniába (meglévő létesítmények padozata), száraz, földnedves</t>
  </si>
  <si>
    <t>21-011-11.1</t>
  </si>
  <si>
    <t>db</t>
  </si>
  <si>
    <t>Építési törmelék konténeres elszállítása, lerakása, lerakóhelyi díjjal, 3,0 m³-es konténerbe</t>
  </si>
  <si>
    <t>21-011-11.3</t>
  </si>
  <si>
    <t>Építési törmelék konténeres elszállítása, lerakása, lerakóhelyi díjjal, 5,0 m³-es konténerbe</t>
  </si>
  <si>
    <t>21-011-12</t>
  </si>
  <si>
    <t>Munkahelyi depóniából építési törmelék konténerbe rakása,  kézi erővel, önálló munka esetén elszámolva, konténer szállítás nélkül</t>
  </si>
  <si>
    <t>Munkanem összesen:</t>
  </si>
  <si>
    <t>Irtás, föld- és sziklamunka</t>
  </si>
  <si>
    <t>23-003-2-0242210</t>
  </si>
  <si>
    <t>Vasbeton sáv-, talp- lemezalap készítése SZERELŐBETON KÉSZÍTÉS szivattyús technológiával, .....minőségű betonból C25/30 - XC2 - 16 - F3 - CEM 32,5, m = 6,6 finomsági modulussal</t>
  </si>
  <si>
    <t>Síkalapozás</t>
  </si>
  <si>
    <t>31-000-14.4</t>
  </si>
  <si>
    <t>Beton aljzatok, járdák bontása 10 cm vastagság felett, acélháló erősítésű kavicsbetonból</t>
  </si>
  <si>
    <t>31-001-2-0452004</t>
  </si>
  <si>
    <t>t</t>
  </si>
  <si>
    <t>Hegesztett betonacél háló szerelése tartószerkezetbe FERALPI Sp8K1515 építési síkháló; 5,00 x 2,15 m; 150 x 150 mm osztással Ø 8,00 / 8,00 B500A (BHB55.50)</t>
  </si>
  <si>
    <t>31-032-4.1.2.1-0212502</t>
  </si>
  <si>
    <t>m2</t>
  </si>
  <si>
    <t>Helyszíni beton és vasbeton munka</t>
  </si>
  <si>
    <t>34-001-9.2-0000133</t>
  </si>
  <si>
    <t>Egyéb épület acélszerkezetek, (T2 rétegrendben, É.10-es tervlap) födém áttörésekbe 60/60/4 zártszelvény váz szerelése, rögzítőelemekkel (festés külön tételben)</t>
  </si>
  <si>
    <t>34-001-9.2-0000137</t>
  </si>
  <si>
    <t>Egyéb épület acélszerkezetek, (T2 rétegrendben, É.10-es tervlap) klímakamra fal és födém szerkezetének sarkaiba acélzártszelvény váz 80/80/5 szerelése, rögzítő elemekkel, (festés külön tételben)</t>
  </si>
  <si>
    <t>Fém- és könnyű épületszerkezet szerelése</t>
  </si>
  <si>
    <t>35-005-1.1.2-0211007</t>
  </si>
  <si>
    <t>Vízálló, műgyantával stabilizált faforgácslap (OSB) elhelyezése, T1 - klímakamra tető vágott (nútolatlan) kivitelben, függőleges vagy vízszintes felületen Vízálló faforgácslap (OSB), 2500x1250x22 mm méretű</t>
  </si>
  <si>
    <t>Ácsmunka</t>
  </si>
  <si>
    <t>36-000-1.1.1</t>
  </si>
  <si>
    <t>36-002-11.1-0414764</t>
  </si>
  <si>
    <t>Tapadóhíd képzése gyári zsákos gúzanyaggal, kézi erővel Cemix KONTAKT VS PLUS (Kontakt VS Squash) gúzoló, Csz: K00225011</t>
  </si>
  <si>
    <t>36-003-1.1.1.1.1-0414710</t>
  </si>
  <si>
    <t>Oldalfalvakolat készítése, kézi felhordással, zsákos kiszerelésű szárazhabarcsból, sima, normál mész-cement vakolat, 1 cm vastagságban Cemix PRÉMIUM kézi alapvakolat, Cikkszám: K00215011</t>
  </si>
  <si>
    <t>36-003-1.1.1.1.2-0414710</t>
  </si>
  <si>
    <t>Oldalfalvakolat készítése, kézi felhordással, zsákos kiszerelésű szárazhabarcsból, sima, normál mész-cement vakolat, többlet minden további 1 cm vastagságban Cemix PRÉMIUM kézi alapvakolat, Cikkszám: K00215011</t>
  </si>
  <si>
    <t>Vakolás és rabicolás</t>
  </si>
  <si>
    <t>39-001-22.1.3-0120089</t>
  </si>
  <si>
    <t>Favázszerkezetre szerelt válaszfal 2 x 1 rtg. AQUAPANEL, (F1 rétegrend szerint) hőszigeteléssel, csavarfejek és illesztések glettelve (Q2), egyszeres, 40 cm-enként 8/5-ös fapallóvázra szerelve AQUAPANEL 1 rtg. gipszkarton + 80 mm szigetelőanyag</t>
  </si>
  <si>
    <t>39-003-1.1.2.2.1-0210211</t>
  </si>
  <si>
    <t>Szerelt gipszkarton álmennyezet fém vázszerkezetre (duplasoros), T3 rétegrend szerint választható függesztéssel, csavarfejek és illesztések alapglettelve (Q2 minőségben),  nem látszó bordázattal, 50 cm bordatávolsággal (CD50/27), 10 m² összefüggő felület felett, 1 rtg. impregnált 12,5 mm vtg. gipszkarton borítással KNAUF H2 13 impregnált építőlemez, 12,5 mm HRAK 1250/2000, függesztő huzallal, Cikkszám: 36307120</t>
  </si>
  <si>
    <t>39-003-2.2.1.3.1-1120031</t>
  </si>
  <si>
    <t>39-005-2.1.3-0120032</t>
  </si>
  <si>
    <t>Szabadon álló előtétfal készítése, (F1 rétegrend szerint) üveggyapot szigetelőanyag kitöltéssel, 1 rtg. gipszkarton borítással, 40 cm-enként 8/5-ös fapallóvázra szerelve AQUAPANEL 1 rtg. gipszkarton + 80 mm szigetelőanyag</t>
  </si>
  <si>
    <t>39-005-4.1-0120032</t>
  </si>
  <si>
    <t>Födémáttörés megszüntetése, (T2 rétegrend szerint) 60/60/4-es zártszelvény váz készítése felületkezelésel, (zártszelvény váz külön tételben) direkt függesztővel, CD profil vázzal, zártszelvényvázra két rtg. 1,25 mm Knauf VidiFire A1 gipszrostlemez CD vázra egy rtg. 1,25 mm Knauf gipszkarton E/30</t>
  </si>
  <si>
    <t>Szárazépítés</t>
  </si>
  <si>
    <t>42-000-2.1</t>
  </si>
  <si>
    <t>Lapburkolatok bontása, padlóburkolat bármely méretű kőagyag, mozaik vagy tört mozaik (NOVA) lapból</t>
  </si>
  <si>
    <t>42-000-2.2</t>
  </si>
  <si>
    <t>Lapburkolatok bontása, fal-, pillér- és oszlopburkolat, bármely méretű mozaik, kőagyag és csempe</t>
  </si>
  <si>
    <t>42-000-6.2</t>
  </si>
  <si>
    <t>Egyéb bontások, ragasztott padlóburkolat aljzatának portalanítása, a maradék ragasztószer oldószeres eltávolítása, maratása, felkaparása</t>
  </si>
  <si>
    <t>42-011-1.1.1.1-0313027</t>
  </si>
  <si>
    <t>42-011-2.1.1.1-0313841</t>
  </si>
  <si>
    <t>Padlóburkolat hordozószerkezetének felületelőkészítése beltérben, beton alapfelületen felületelőkészítő alapozó és tapadóhíd felhordása egy rétegben MAPEI Eco Prim Grip akrilgyanta-bázisú, szilikahomok tartalmú vizesdiszperziós alapozó, Csz: 1560105</t>
  </si>
  <si>
    <t>42-011-2.1.1.3.1-0313032</t>
  </si>
  <si>
    <t>Padlóburkolat hordozószerkezetének felületelőkészítése beltérben, beton alapfelületen simító felületkiegyenlítés készítése 5 mm átlagos rétegvastagságban MAPEI Ultraplan Renovation önterülő aljzatkiegyenlítő, Csz: 0124325</t>
  </si>
  <si>
    <t>42-012-1.1.1.1.1.3-0313111</t>
  </si>
  <si>
    <t>Fal-, pillér-, oszlop- és lábazatburkolat készítése beltérben, tégla, beton, vakolt alapfelületen, mázas kerámiával, kötésben vagy hálósan, 3-5 mm vtg. ragasztóba rakva, 1-10 mm fugaszélességgel, 25x25 -  40x40 cm közötti lapmérettel MAPEI Adesilex P9 C2TE cementkötésű ragasztóhabarcs, szürke, Csz: 006125 és Ultracolor Plus fugázó, fehér, Csz: 6010002</t>
  </si>
  <si>
    <t>42-022-1.1.1.2.1.2-0313022</t>
  </si>
  <si>
    <t>Padlóburkolat készítése, beltérben, tégla, beton, vakolt alapfelületen, gres, kőporcelán lappal, kötésben vagy hálósan, 3-5 mm vtg. ragasztóba rakva, 1-10 mm fugaszélességgel, 45x45 - 60x60 cm közötti lapmérettel MAPEI Ultralite S2 C2E S2 egykomponensű, cementes ragasztóhabarcs, szürke, Csz: 1201515 MAPEI Ultracolor Plus fugázóhabarcs, fehér, Csz: 6010002</t>
  </si>
  <si>
    <t>Hideg- és melegburkolatok készítése, aljzat előkészítés</t>
  </si>
  <si>
    <t>45-000-1.1.3</t>
  </si>
  <si>
    <t>Fém nyílászáró szerkezetek bontása, ajtó, ablak, kapu, 2,01 m² felület felett</t>
  </si>
  <si>
    <t>Fém nyílászáró és épületlakatos-szerkezet elhelyezése</t>
  </si>
  <si>
    <t>47-000-1.21.7.1.1-0415512</t>
  </si>
  <si>
    <t>Belső festéseknél felület előkészítése, részmunkák; glettelés, gipszes glettel, vakolt felületen, tagolatlan felületen Baumit FinoBello, gipszes glett, 0-10 mm-es vastagságban, Cikkszám: 951720</t>
  </si>
  <si>
    <t>47-000-4.4.2.1-0136106</t>
  </si>
  <si>
    <t>Acélfelületek mázolásának előkészítő és részmunkái; acélszerkezeten, nagyobb acélfelületen, zsírtalanítás Trinát szintetikus hígító 1002, EAN: 5995061571956</t>
  </si>
  <si>
    <t>47-010-1.3.1-0419508</t>
  </si>
  <si>
    <t>Normál nem egyenletes nedvszívóképességű ásványi falfelületek alapozása, felületmegerősítése, szilikon-bázisú alapozóval, tagolatlan felületen POLI-FARBE Inntaler szilikon mélyalapozó páraáteresztő</t>
  </si>
  <si>
    <t>Felületképzés</t>
  </si>
  <si>
    <t>48-004-1.3.3.1.1-0095515</t>
  </si>
  <si>
    <t>Üzemi-használati víz elleni szigetelés; Padlószigetelés, kis vagy közepes használati intenzitás esetén, egy rétegben, minimum 1,0 mm vastag lágy PVC lemezzel, átlapolások forrólevegős hegesztésével BAUDER THERMOFOL U 24 PVC-P lemez leterhelt és mechanikus rögzítéshez, világosszürke, 2,4 mm, 1000 N/50 mm PES háló, -30 °C, nyúlás 19 %, FLL, E osztály, Broof(t1), Csz.: 6124 0000</t>
  </si>
  <si>
    <t>48-004-1.45.2-0315034</t>
  </si>
  <si>
    <t>Üzemi-használati víz elleni szigetelés; Védőrétege műanyag dombornyomott lemezzel,  rögzítés nélkül (rögzítés külön tételben), vízszintes felületen, HDPE  anyagú, kis dombormagasságú lemez Schlüter-TROBA-PLUS8 12,5 x 1,0 m drainlemez, kétrétegű H=8 mm, Rendelési szám: TROBA-PLUS8</t>
  </si>
  <si>
    <t>48-004-1.49.1-0413485</t>
  </si>
  <si>
    <t>Üzemi-használati víz elleni szigetelés; Védőréteg lágy PVC vízszigetelésnél, egy rétegben, minimum 1,0 mm vastag szöveterősítés nélküli  félkemény PVC lemezzel, átlapolások forrólevegős pontozásos hegesztésével, vízszintes felületen SICOFOL SK 1 mm szöveterősítés nélküli félkemény PVC védőréteg</t>
  </si>
  <si>
    <t>48-007-41.1.1.1.1-0092107</t>
  </si>
  <si>
    <t>Födém; (T2 rétegrend szerint) Padló hő-, hangszigetelő anyag elhelyezése, vízszintes felületen, aljzatbeton alá, úsztató rétegként vagy talajon fekvő padlószerkezetben, szálas szigetelőanyaggal (üveggyapot, kőzetgyapot) ROCKWOOL Steprock ND lépés-hangszigetelő lemez 1000x600x50 mm</t>
  </si>
  <si>
    <t>48-007-41.1.1.1.2-0113084</t>
  </si>
  <si>
    <t>Födém; LEEJTÉS KÉPZÉS SZIGETELÉSSEL Padló hő-, hangszigetelő anyag elhelyezése, vízszintes felületen, aljzatbeton alá, úsztató rétegként vagy talajon fekvő padlószerkezetben, expandált polisztirolhab lemezzel AUSTROTHERM AT-N200 expandált polisztirolhab hőszigetelő lemez, 1000x500x 40 mm</t>
  </si>
  <si>
    <t>48-007-41.1.5.1-0427206</t>
  </si>
  <si>
    <t>Födém; T1 - klímakamra tető Padló hő-, hangszigetelő anyag elhelyezése, vízszintes felületen, nem járható födémre (zárófödém, padlásfödém), szálas szigetelő anyaggal (üveggyapot, kőzetgyapot) FibranGeo BP 50-L 2000x1200x80 táblás kőzetgyapot hőszigetelő anyag, lépcsős élképzéssel, 50 kPa nyomószilárdsággal, λD=0,037 (W/mK)</t>
  </si>
  <si>
    <t>48-007-41.1.5.3-0110117</t>
  </si>
  <si>
    <t>Födém; T1 - klímakamta tető Padló hő-, hangszigetelő anyag elhelyezése, vízszintes felületen, nem járható födémre (zárófödém, padlásfödém), extrudált polisztirolhab lemezzel RAVATHERM XPS 300SL (ROOFMATE SL-A) 100 extrudált polisztirolhab lemez, lépcsős élképzéssel, 100x600x1250 mm, λD=0,034 W/mK, RTH300SL100</t>
  </si>
  <si>
    <t>48-007-41.2.3-0113378</t>
  </si>
  <si>
    <t>m</t>
  </si>
  <si>
    <t>Födém; Padló peremszigetelés elhelyezése úsztatott aljzatbeton esetén, extrudált polietilén habszalaggal AUSTROTHERM AT-PE sáv 5/100 mm</t>
  </si>
  <si>
    <t>Szigetelés</t>
  </si>
  <si>
    <t>Összesen:</t>
  </si>
  <si>
    <t xml:space="preserve">Név :Szegedi Tudományegyetem           </t>
  </si>
  <si>
    <t xml:space="preserve">                                       </t>
  </si>
  <si>
    <t xml:space="preserve">Cím :6720 Szeged, Dugonics tér 13.     </t>
  </si>
  <si>
    <t xml:space="preserve">A munka leírása:                       </t>
  </si>
  <si>
    <t xml:space="preserve">                                                                              </t>
  </si>
  <si>
    <t>Költségvetés főösszesítő</t>
  </si>
  <si>
    <t>Megnevezés</t>
  </si>
  <si>
    <t>Anyagköltség</t>
  </si>
  <si>
    <t>Díjköltség</t>
  </si>
  <si>
    <t>1. Építmény közvetlen költségei</t>
  </si>
  <si>
    <t>1.1 Közvetlen önköltség összesen</t>
  </si>
  <si>
    <t>31-000-13.4</t>
  </si>
  <si>
    <t>Beton aljzatok, járdák bontása 10 cm vastagságig, acélháló erősítésű kavicsbetonból</t>
  </si>
  <si>
    <t>31-031-1.3.9</t>
  </si>
  <si>
    <t>Szerelt gipszkarton álmennyezet azonos szintbeli fém vázszerkezetre (egysoros kivitel), csavarfejek és illesztések alapglettelve (Q2 minőségben),  nem látszó bordázattal, 40 cm bordatávolsággal (fatartó szerkezettel T1-es rétegrend szerint), 10 m² összefüggő felületig, 1 rtg. tűzgátló 12,5 mm vtg. gipszkarton borítással Knauf VidiFire A1 gipszrostlemez tűzgátló építőlemez 12,5 mm + 80 mm szigetelőanyag</t>
  </si>
  <si>
    <t>Úsztatott esztrich (hő- vagy hangszigetelésen) kézi feldolgozással, cementbázisú esztrichből C20 szilárdsági osztálynak megfelelően, 5 cm vastagságban Cemix Estrich ZE20 cementesztrich, gyárilag előkevert szárazhabarcs, Cikkszám: K00619621 (födémek betonozása)</t>
  </si>
  <si>
    <t>Helyszínen kevert cementbázis, kontaktesztrich, C20 osztályban, Kontakt- vagy csúsztatott esztrich készítése, helyszínen kevert, cementbázisú esztrichből, C20 szilárdsági osztálynak megfelelően
15 cm vastagságig (több irányú lejtbeton készítése laboraljzatnak)</t>
  </si>
  <si>
    <t>Úsztatott esztrich kézi feldolgozással, cementbázisú esztrichből C20 szilárdsági osztálynak megfelelően,
10 cm vastagságban Cemix Estrich ZE20 cementesztrich, gyárilag előkevert szárazhabarcs, (emelvény a hűtőknek)</t>
  </si>
  <si>
    <t>Sávalap egyoldalas zsaluzása fa zsaluzattal, max. 0,8 m magasságig</t>
  </si>
  <si>
    <t>Fal-, pillér és oszlopburkolat hordozószerkezetének felületelőkészítése beltérben, tégla, beton és vakolt alapfelületen, felületelőkészítő alapozó és tapadóhíd felhordása egy rétegben MAPEI Primer G műgyanta bázisú, diszperziós alapozó, Csz: 020110 (labor és előtér)</t>
  </si>
  <si>
    <t>Vakolat leverése oldalfalról vagy mennyezetről 1,5 cm vastagságig falazó, cementes mészhabarcs )labor és előtér)</t>
  </si>
  <si>
    <t>44-011-1.1.1-</t>
  </si>
  <si>
    <t>Műanyag kültéri nyílászárók elhelyezése előre kihagyott falnyílásba, hőszigetelt, fokozott légzárású bejárati ajtó, tömítés nélkül (szerelvényezve, finom beállítással), 5,01-10,00 m kerület között
 kifelé nyíló üvegezett kétszárnyú bejárati ajtó felülvilágítóval, 5 kamrás PROFINE 76 PVC profil, Uw&lt;1,15 W/m2K, ajtó mérete: 210 x 210 cm, felülvilágító mérete: 210 x 95 cm,</t>
  </si>
  <si>
    <t>Műanyag kültéri nyílászárók elhelyezése előre kihagyott falnyílásba, hőszigetelt, fokozott légzárású bejárati ajtó, tömítés nélkül (szerelvényezve, finom beállítással), 5,01-10,00 m kerület között
 kifelé nyíló üvegezett kétszárnyú bejárati ajtó felülvilágítóval, 5 kamrás PROFINE 76 PVC profil, Uw&lt;1,15 W/m2K, ajtó mérete: 210 x 210 cm, felülvilágító mérete: 210 x 150 cm,</t>
  </si>
  <si>
    <t>44-012-1.1.2.6.2-</t>
  </si>
  <si>
    <t>Műanyag kültéri nyílászárók, hőszigetelt, fokozott légzárású ablak elhelyezése előre kihagyott falnyílásba, tömítés nélkül (szerelvényezve, finombeállítással), 4,00 m kerület felett
ötkamrás profil, kétszárnyú vagy többszárnyú, tokosztott bukó-nyíló/bukó-nyíló, felülvilágítóval (stadurpaneles)
 5 kamrás PROFINE 76 PVC profil, Uw&lt;1,15 W/m2K, ablak mérete: 210 x 210 cm, felülvilágító mérete: 210 x 70 cm</t>
  </si>
  <si>
    <t>47-010-1.3.1-</t>
  </si>
  <si>
    <t>Normál nem egyenletes nedvszívóképességű ásványi falfelületek alapozása, felületmegerősítése, szilikon-bázisú alapozóval, tagolatlan felületen Valmor Air Flow lélegző fehér beltéri alapozó</t>
  </si>
  <si>
    <t>Diszperziós festés (két rétegben)
műanyag bázisú vizes-diszperziós 
fehér vagy gyárilag színezett festékkel,
új vagy régi lekapart, előkészített alapfelületen,
vakolaton, két rétegben,
tagolatlan sima felületen
POLI-FARBE  diszperziós beltéri falfesték, mosható, csepegésmentes, fehér</t>
  </si>
  <si>
    <t>47-011-15.1.1.1-0160001</t>
  </si>
  <si>
    <t>47-011-15.1.1.1-</t>
  </si>
  <si>
    <t>Diszperziós festés (két rétegben)
műanyag bázisú vizes-diszperziós 
fehér vagy gyárilag színezett festékkel,
új vagy régi lekapart, előkészített alapfelületen,
vakolaton, két rétegben,
tagolatlan sima felületen
Valmor Air Flow lélegző fehér beltéri festékkel</t>
  </si>
  <si>
    <t>47-021-12.2.1-0419523</t>
  </si>
  <si>
    <t>Korróziógátló alapozás nagyméretű acélszerkezeten, műgyanta kötőanyagú, oldószertartalmú festékkel POLI-FARBE Cellkolor univerzális korróziógátló alapozó fehér, szürke, oxid-vörös</t>
  </si>
  <si>
    <t>Acélfelületek átvonó festése acélszerkezeten, nagyobb acélfelületen műgyanta kötőanyagú, oldószeres festékkel POLI-FARBE Cellkolor oldószeres selyemfényű zománc fehér</t>
  </si>
  <si>
    <t>47-021-31.2.1-0160016</t>
  </si>
  <si>
    <t>Költségtérítések</t>
  </si>
  <si>
    <t>Falazás és egyéb kőművesmunka</t>
  </si>
  <si>
    <t>Elektromosenergia-ellátás, villanyszerelés</t>
  </si>
  <si>
    <t>19-010-1.11.1.4</t>
  </si>
  <si>
    <t>Általános teendők megvalósulás szakaszában, ellenőrző mérések, tervezői műszaki vezetés a kivitelezés helyszínén</t>
  </si>
  <si>
    <t>óra</t>
  </si>
  <si>
    <t>19-010-1.21.1</t>
  </si>
  <si>
    <t>Általános teendők befejezés szakaszában, átadás - átvétel, jegyzőkönyv elkészítése</t>
  </si>
  <si>
    <t>19-010-1.21.2</t>
  </si>
  <si>
    <t>Általános teendők befejezés szakaszában, megvalósulási tervdokumentáció elkészítése</t>
  </si>
  <si>
    <t>19-010-1.21.4</t>
  </si>
  <si>
    <t>Általános teendők befejezés szakaszában, kezelő személyzet oktatása</t>
  </si>
  <si>
    <t>ÉPÍTÉSZET</t>
  </si>
  <si>
    <t>71-000-1.6</t>
  </si>
  <si>
    <t>Vezetékek, kábelek és szerelvények bontása; kábelszerű vezeték leszerelése tartószerkezetről</t>
  </si>
  <si>
    <t>71-000-1.8</t>
  </si>
  <si>
    <t>Vezetékek, kábelek és szerelvények bontása; vezetékcsatorna, kábelcsatorna, mellvédcsatorna, padlószegélycsatorna leszerelése</t>
  </si>
  <si>
    <t>71-000-1.11</t>
  </si>
  <si>
    <t>Vezetékek, kábelek és szerelvények bontása; kapcsolók, csatlakozó aljzatok, falifoglalatok, csengők, reduktorok, erős- vagy gyengeáramú nyomók, termosztátok, lépcsőházi automaták, jelzők leszerelése</t>
  </si>
  <si>
    <t>71-000-1.13</t>
  </si>
  <si>
    <t>Vezetékek, kábelek és szerelvények bontása; mindennemű fényforrás és lámpatest leszerelése</t>
  </si>
  <si>
    <t>71-001-1.1.1.1.1-0110116</t>
  </si>
  <si>
    <t>Merev simafalú vagy gégecső, műanyag védőcső elhelyezése, elágazó dobozokkal, előre elkészített falhoronyba, vékony vagy vékonyított falú kivitelben, könnyű mechanikai igénybevételre, Névleges méret: 11-16 mm Beltéri Mü III. vékonyfalú, hajlítható merev műanyag szürke védőcső 16 mm, Kód: MU-III 16</t>
  </si>
  <si>
    <t>71-001-1.2.1.2-0110054</t>
  </si>
  <si>
    <t>Merev simafalú vagy gégecső, műanyag védőcső elhelyezése, elágazó dobozokkal, előre elkészített falhoronyba, vékony vagy vékonyított falú kivitelben, könnyű mechanikai igénybevételre, Névleges méret: 11-16 mm Beltéri Mü II. vékonyfalú, hajlítható merev műanyag szürke védőcső 25mm, Kód: MU-II 25</t>
  </si>
  <si>
    <t>71-001-1.2.1.2-0110055</t>
  </si>
  <si>
    <t>Merev simafalú vagy gégecső, műanyag védőcső elhelyezése, elágazó dobozokkal, előre elkészített falhoronyba, vékony vagy vékonyított falú kivitelben, könnyű mechanikai igénybevételre, Névleges méret: 11-16 mm Beltéri Mü II. vékonyfalú, hajlítható merev műanyag szürke védőcső 32mm, Kód: MU-II 32</t>
  </si>
  <si>
    <t>71-001-1.2.1.2-0110056</t>
  </si>
  <si>
    <t>Merev simafalú vagy gégecső, műanyag védőcső elhelyezése, elágazó dobozokkal, előre elkészített falhoronyba, vékony vagy vékonyított falú kivitelben, könnyű mechanikai igénybevételre, Névleges méret: 11-16 mm Beltéri Mü II. vékonyfalú, hajlítható merev műanyag szürke védőcső 40mm, Kód: MU-II 40</t>
  </si>
  <si>
    <t>71-001-1.4.1-</t>
  </si>
  <si>
    <t>Merev simafalú vagy gégecső, műanyag védőcső elhelyezése, elágazó dobozokkal,
gégecső kemény műanyagból, elelőre elkészített tartószerkezetre, horonyba, üregbe szerelve, Névleges méret: 9-28,5 mm, önvisszaálló, behúzószállal, 20-as, 750N ellenállóság, halogénmentes, önkioltó polipropilén, lépésálló</t>
  </si>
  <si>
    <t>Merev simafalú vagy gégecső, műanyag védőcső elhelyezése, elágazó dobozokkal,
gégecső kemény műanyagból, elelőre elkészített tartószerkezetre, horonyba, üregbe szerelve, Névleges méret: 9-28,5 mm, önvisszaálló, behúzószállal, 25-as, 750N ellenállóság, halogénmentes, önkioltó polipropilén, lépésálló</t>
  </si>
  <si>
    <t>71-001-3.1.3-0551050</t>
  </si>
  <si>
    <t>Merev fém védőcsövek (acél, saválló, rozsdamentes, aluminium) elhelyezése előre elkészített tartóra, tokos idommal és toldó elemmel, külső átmérő 30-48 mm Fintech  IESR 32 E3 rozsdamentes védőcső, külső átm: 32 mm, hossz: 3000 mm, Cikkszám: 4046933002069</t>
  </si>
  <si>
    <t>71-001-11.2.1-0121106</t>
  </si>
  <si>
    <t>Elágazó doboz illetve szerelvénydoboz elhelyezése, falon kívül, bármely méretben IP 66 védettségig Beltéri sima elágazó doboz, nehéz kivitel, Müdn 100 mm, fúrt, Kód: 767-771</t>
  </si>
  <si>
    <t>71-001-11.2.1-</t>
  </si>
  <si>
    <t xml:space="preserve">Elágazó doboz illetve szerelvénydoboz elhelyezése, falon kívül, bármely méretben IP 66 védettségig Beltéri szerelvénydoboz, süllyesztett kivitel, 65 mm, </t>
  </si>
  <si>
    <t>71-001-24.2.1-0130461</t>
  </si>
  <si>
    <t>Műanyag vezetékcsatorna, padlószegélycsatorna elhelyezése előre elkészített tartószerkezetre szerelve, idomdarabokkal, szélesség:  40 mm-ig KOPOS minicsatorna, 30x25mm, fedéllel, fehér, Cikkszám: LHD 30x25 HD</t>
  </si>
  <si>
    <t>71-001-48.1.1.1.2-0543066</t>
  </si>
  <si>
    <t>Kábeltálca elhelyezése, tartószerkezet nélkül, bármely szélességben, idomok nélkül, száraz belsőtéri használatra, falra rögzítve, szélesség: 200 mm-ig, oldalmagasság: 60 mm OBO RKSM 610 kábeltálca perforált 0,75 mm, 60x100 mm, FS szalaghorganyzott, Cikkszám: 6047611</t>
  </si>
  <si>
    <t>71-001-49.1-0543467</t>
  </si>
  <si>
    <t>Kábeltálca tartószerkezetek elhelyezése, falra rögzítéshez OBO TPSA falikonzol 145 mm, FS szalaghorganyzott, Cikkszám: 6364101</t>
  </si>
  <si>
    <t>71-002-1.1-0210003</t>
  </si>
  <si>
    <t>Szigetelt vezeték elhelyezése védőcsőbe húzva vagy vezetékcsatornába fektetve, rézvezetővel, leágazó kötésekkel, szigetelés ellenállás méréssel, a szerelvényekhez csatlakozó vezetékvégek bekötése nélkül, keresztmetszet: 0,5-2,5 mm² H07V-U 450/750V 1x2,5 mm², tömör rézvezetővel (MCu)</t>
  </si>
  <si>
    <t>71-002-1.2-0210006</t>
  </si>
  <si>
    <t>Szigetelt vezeték elhelyezése védőcsőbe húzva vagy vezetékcsatornába fektetve, rézvezetővel, leágazó kötésekkel, szigetelés ellenállás méréssel, a szerelvényekhez csatlakozó vezetékvégek bekötése nélkül, keresztmetszet: 4-6 mm² H07V-U 450/750V 1x6 mm², tömör rézvezetővel (MCu)</t>
  </si>
  <si>
    <t>71-002-21.1-0221521</t>
  </si>
  <si>
    <t>Kábelszerű vezeték elhelyezése előre elkészített tartószerkezetre, 1-12 erű rézvezetővel, elágazó dobozokkal és kötésekkel, szigetelési elenállás méréssel, a szerelvényekhez csatlakozó vezetékvégek bekötése nélkül, keresztmetszet: 0,5-2,5 mm² Cabling Systems Hungary NYM 300/500V 3x1,5 mm², tömör rézvezetővel (MBCu)</t>
  </si>
  <si>
    <t>71-002-21.1-</t>
  </si>
  <si>
    <t>Kábelszerű vezeték elhelyezése előre elkészített tartószerkezetre, 1-12 erű rézvezetővel, elágazó dobozokkal és kötésekkel, szigetelési elenállás méréssel, a szerelvényekhez csatlakozó vezetékvégek bekötése nélkül, keresztmetszet: 0,5-2,5 mm² Gumikábel 300/500V 3x1,5 mm², tömör rézvezetővel (MBCu)</t>
  </si>
  <si>
    <t>71-002-21.1-0221522</t>
  </si>
  <si>
    <t>Kábelszerű vezeték elhelyezése előre elkészített tartószerkezetre, 1-12 erű rézvezetővel, elágazó dobozokkal és kötésekkel, szigetelési elenállás méréssel, a szerelvényekhez csatlakozó vezetékvégek bekötése nélkül, keresztmetszet: 0,5-2,5 mm² NYM 300/500V 3x2,5 mm², tömör rézvezetővel (MBCu)</t>
  </si>
  <si>
    <t>Kábelszerű vezeték elhelyezése előre elkészített tartószerkezetre, 1-12 erű rézvezetővel, elágazó dobozokkal és kötésekkel, szigetelési elenállás méréssel, a szerelvényekhez csatlakozó vezetékvégek bekötése nélkül, keresztmetszet: 0,5-2,5 mm² NYM 300/500V 5x2,5 mm², tömör rézvezetővel (MBCu)</t>
  </si>
  <si>
    <t>71-002-21.3-0221566</t>
  </si>
  <si>
    <t>Kábelszerű vezeték elhelyezése előre elkészített tartószerkezetre, 1-12 erű rézvezetővel, elágazó dobozokkal és kötésekkel, szigetelési elenállás méréssel, a szerelvényekhez csatlakozó vezetékvégek bekötése nélkül, keresztmetszet: 6 mm² NYM 300/500V 5x6 mm², tömör rézvezetővel (MBCu)</t>
  </si>
  <si>
    <t>71-002-21.5-0221575</t>
  </si>
  <si>
    <t>Kábelszerű vezeték elhelyezése előre elkészített tartószerkezetre, 1-12 erű rézvezetővel, elágazó dobozokkal és kötésekkel, szigetelési elenállás méréssel, a szerelvényekhez csatlakozó vezetékvégek bekötése nélkül, keresztmetszet: 16 mm² NYM 300/500V 5x16 mm², tömör rézvezetővel (MBCu)</t>
  </si>
  <si>
    <t>71-003-9-0310343</t>
  </si>
  <si>
    <t>Vezetékösszekötők elhelyezése WAGO 222-413 nyitható vezetékösszekötő gyorscsatlakozó rugós 3x0,08-2,5 mm2 32A</t>
  </si>
  <si>
    <t>71-003-9-0310345</t>
  </si>
  <si>
    <t>Vezetékösszekötők elhelyezése WAGO 222-415 nyitható vezetékösszekötő gyorscsatlakozó rugós 5x0,08-2,5 mm2 32A</t>
  </si>
  <si>
    <t>71-004-4.2-0150315</t>
  </si>
  <si>
    <t>Vezeték és kábelkötegelők, tartók elhelyezése, normál kivitelben LEGRAND Colring 2,4x140 színtelen vezetékkötegelő (Kat.szám:031821)</t>
  </si>
  <si>
    <t>71-005-1.1.1.2-0230104</t>
  </si>
  <si>
    <t>Komplett világítási  és telekommunikációs szerelvények, Fali kapcsolók elhelyezése, süllyesztve, 6-16A kétpólusú kapcsolók LEGRAND Cariva kétpólusú kapcsoló kerettel, fehér (Kat.szám:773802)</t>
  </si>
  <si>
    <t>71-005-1.11.1.1.1-0231387</t>
  </si>
  <si>
    <t>Komplett világítási  és telekommunikációs szerelvények, Csatlakozóaljzat elhelyezése, süllyesztve, 16A, földelt, egyes csatlakozóaljzat (2P+F) LEGRAND Plexo 55 2P+F aljzat csapófedéllel, csavaros, fehér (Kat.szám:069639)</t>
  </si>
  <si>
    <t>71-005-1.11.2.1.2-0545206</t>
  </si>
  <si>
    <t>Komplett világítási  és telekommunikációs szerelvények, Csatlakozóaljzat elhelyezése, előre elkészített tartószerkezetre, falon kívül, 16A, földelt, kettős csatlakozóaljzat (2x2P+F) LEGRAND Forix IP44 fk 2x2P+F földelt csatlakozóaljzat, 16A, csapófedéllel, gyv, fehér (Kat.szám:782374)</t>
  </si>
  <si>
    <t>71-005-1.31.2-0545247</t>
  </si>
  <si>
    <t>Komplett világítási  és telekommunikációs szerelvények, Telefon és PC csatlakozóaljzat, USB töltő aljzat, hangszóró-csatlakozó elhelyezése (egyes/kettős), PC, USB, hangszóró LEGRAND Forix IP20 falon kívüli 2x RJ45 Cat. 5e UTP informatikai csatlakozóaljzat fehér (Kat.szám:782428)</t>
  </si>
  <si>
    <t>71-005-1.42-0231409</t>
  </si>
  <si>
    <t>Komplett világítási  és telekommunikációs szerelvények, Falonkívüli egyéb szerelvények elhelyezése LEGRAND Plexo 55 falonkívüli kulcsos kapcsoló 3 állású, komplett, szürke (Kat.szám:069706)</t>
  </si>
  <si>
    <t>71-006-13.1</t>
  </si>
  <si>
    <t>Termosztátok, helyiség hőmérséklet, gáz érzékelők elhelyezése, falra szerelve Csak hely kialakítás</t>
  </si>
  <si>
    <t>71-007-4.2</t>
  </si>
  <si>
    <t>CEE típusú hibrid csatlakozó felszerelése, energiaátvitel és vezérlőjel továbbítására, csatlakozó, IP 67 védettséggel, 5 pólusú (3p+n+f 32A)</t>
  </si>
  <si>
    <t>71-007-11.2.1.2-0313632</t>
  </si>
  <si>
    <t>Egyéb kézi működtetésű terhelés/leválasztó kapcsoló elhelyezése, műanyag tokozással, 63 A-ig, 2 pólusú és 1+N pólusú GANZ KK KKM0-20-6001 2 pólusú, 0-1 állású be-ki kapcsoló</t>
  </si>
  <si>
    <t>71-007-11.2.1.4-0318169</t>
  </si>
  <si>
    <t>Egyéb kézi működtetésű terhelés/leválasztó kapcsoló elhelyezése, műanyag tokozással, 63 A-ig, 4 pólusú és 3P+N pólusú LEGRAND Tokozott bütykös kapcsoló 4P 25A PR21 0-1 (Kat.szám:027723)</t>
  </si>
  <si>
    <t>71-009-2</t>
  </si>
  <si>
    <t>Áramköri elosztók tartozékainak elhelyezése Meglévő elosztó bővítése 3xC63 kismegszakítóva</t>
  </si>
  <si>
    <t>klt</t>
  </si>
  <si>
    <t>71-009-3.1.2</t>
  </si>
  <si>
    <t>Áramköri elosztók elhelyezése falon kívüli kivitelben, kalapsínes szerelőlappal, földsínnel, max. 160A-ig, IP 30 védettséggel (kismegszakítók, védőkapcsolók, távkapcsolók stb. számára), helyszínen összeszerelve, elosztók 72 egység EL1 elosztó készre szerelve</t>
  </si>
  <si>
    <t>71-010-2.7-0630017</t>
  </si>
  <si>
    <t>Felületre szerelt lámpatest elhelyezése előre elkészített tartószerkezetre, zárt, LED-es kivitelben Berton Világítástechnika, LED Panel 60x60, 32W/36W/40W, UGR&lt;19, 105 lm/W CCT=4000K, CRI&gt;80, Csz.: PNL-YA30120-45W-840-UGR</t>
  </si>
  <si>
    <t>71-010-12.13.3.1.6-0000001</t>
  </si>
  <si>
    <t>(Akkumulátoros vészvilágítás)  Tartalék világítási lámpatestek elhelyezése, saját akkumulátoros címezhető, öntesztelő vagy központilag tesztelhető, kombinált üzemű, táplálású, falon kivüli vagy mennyezeti kivitelben, LED-es kivitelben STARLET QUAD LED SO 150 SA 3H AT terület optikás</t>
  </si>
  <si>
    <t>71-010-12.13.3.1.6-0548561</t>
  </si>
  <si>
    <t>(Akkumulátoros vészvilágítás)  Tartalék világítási lámpatestek elhelyezése, saját akkumulátoros címezhető, öntesztelő vagy központilag tesztelhető, kombinált üzemű, táplálású, falon kivüli vagy mennyezeti kivitelben, LED-es kivitelben LEGRAND URA címezhető és központilag tesztelhető állandó/készenléti üzemű lámpatest, 350 Lm, 1 óra, LED (Kat.szám:662634)</t>
  </si>
  <si>
    <t>71-013-7.4</t>
  </si>
  <si>
    <t>Érintésvédelmi hálózat tartozékainak szerelése, nagykiterjedésű fémtárgy földelő kötése EPH csomópontok és kötések kialakítása</t>
  </si>
  <si>
    <t>71-021-21.2.1-0321845</t>
  </si>
  <si>
    <t>Kültéri felületfűtési rendszerek Koplett rendszer vízmentes elosztószekrény felületfűtési központ 10m csőfűtés érzékelőkkel</t>
  </si>
  <si>
    <t>33-063-1.1.2</t>
  </si>
  <si>
    <t>Faláttörés 30x30 cm méretig, téglafalban, 12,01-25 cm falvastagság között</t>
  </si>
  <si>
    <t>33-063-3.2.2</t>
  </si>
  <si>
    <t>Horonyvésés, téglafalban, 8,01-16,00 cm² keresztmetszet között</t>
  </si>
  <si>
    <t>33-063-21.4.1</t>
  </si>
  <si>
    <t>Fészekvésés, dobozok részére téglafalban, 55 - 78 mm átmérő között, 30 mm mélységig</t>
  </si>
  <si>
    <t>Kategória 5e, F/UTP 4x2xAWG23, LSOH halogénmentés</t>
  </si>
  <si>
    <t>Kategória 6A, 10Giga kábel STP 4x2xAWG23 (550 MHz), LSOH halogénmentés</t>
  </si>
  <si>
    <t>R.III 32 unit RACK szekrény 600x600 fali</t>
  </si>
  <si>
    <t>CAT6A S/FTP Patch panel</t>
  </si>
  <si>
    <t>Termosztátos ventilátor</t>
  </si>
  <si>
    <t>Rendező 1U</t>
  </si>
  <si>
    <t>9-es elosztó 230V</t>
  </si>
  <si>
    <t>Aruba 6000 24G 4SFP Vezérelt L3 Gigabit Ethernet (10/100/1000) 1U (R8N88A)</t>
  </si>
  <si>
    <t xml:space="preserve"> Switch Aruba 2530 24G Switch, P/N: J9776A</t>
  </si>
  <si>
    <t>APC - BACK-UPS ES 400VA - BE400-GR (240Watt / 400VA) Szünetmentes tápegység</t>
  </si>
  <si>
    <t>HONEYWELL HOME CO2 VÉSZJELZŐ falra szerelve</t>
  </si>
  <si>
    <t>Dokumentáció, megvalósulási terv készítés, kábel  mérés, ,oktatás, beüzemelés próba üzem</t>
  </si>
  <si>
    <t>Kábelmérés</t>
  </si>
  <si>
    <t>Gyengeáramú kábelezésre gyártói garancia</t>
  </si>
  <si>
    <t>Megvalósulási terv</t>
  </si>
  <si>
    <t>Beüzemelés</t>
  </si>
  <si>
    <t>Oktatás</t>
  </si>
  <si>
    <t>Gyengeáram</t>
  </si>
  <si>
    <t>ELEKTROMOSENERGIA ELLÁTÁS</t>
  </si>
  <si>
    <t>GYENGEÁRAM ÉS IT HÁLÓZAT</t>
  </si>
  <si>
    <t>ÉPÜLETGÉPÉSZET</t>
  </si>
  <si>
    <t>Légtechnika</t>
  </si>
  <si>
    <t>83-000-1</t>
  </si>
  <si>
    <t>BONTÁSI MUNKÁK Csövek, idomok, szerelvények bontása Bontási munkák</t>
  </si>
  <si>
    <t>82-000-911-000-72-00001</t>
  </si>
  <si>
    <t>alk.</t>
  </si>
  <si>
    <t>A leszerelt, bontott, darabolt vasanyag kihordása a depóniába</t>
  </si>
  <si>
    <t>K-tétel</t>
  </si>
  <si>
    <t>83-001-2.14.2-0532229</t>
  </si>
  <si>
    <t>Kör keresztmetszetű légcsatorna és idomaik szerelése, tartószerkezet nélkül, hangcsillapított hajlítható lemezcső, alumínium lemezből, NÁ 160-250 mm között AIRVENT SONODEC 25 kettősfalú hangszigetelt flexibilis cső, 25 mm-es szigeteléssel, NÁ 200 mm</t>
  </si>
  <si>
    <t>83-001-2.14.2-0532231</t>
  </si>
  <si>
    <t>Kör keresztmetszetű légcsatorna és idomaik szerelése, tartószerkezet nélkül, hangcsillapított hajlítható lemezcső, alumínium lemezből, NÁ 160-250 mm között AIRVENT SONODEC 25 kettősfalú hangszigetelt flexibilis cső, 25 mm-es szigeteléssel, NÁ 250 mm</t>
  </si>
  <si>
    <t>83-001-2.1.2-0830611</t>
  </si>
  <si>
    <t>Kör keresztmetszetű légcsatorna és idomaik szerelése, tartószerkezet nélkül, spirálkorcolt lemezcső, horganyzott acéllemezből, spirálkorcolt lemezcső, horganyzott acéllemezből, lemez vtg. 0,5 mm, DN 100, SR-100</t>
  </si>
  <si>
    <t>83-001-2.1.3-0830612</t>
  </si>
  <si>
    <t>spirálkorcolt lemezcső, horganyzott acéllemezből, lemez vtg. 0,5 mm, DN 160, SR-160</t>
  </si>
  <si>
    <t>83-001-2.1.3-0830613</t>
  </si>
  <si>
    <t>spirálkorcolt lemezcső, horganyzott acéllemezből, lemez vtg. 0,5 mm, DN 200, SR-200</t>
  </si>
  <si>
    <t>spirálkorcolt lemezcső, horganyzott acéllemezből, lemez vtg. 0,6 mm, DN 250, SR-250</t>
  </si>
  <si>
    <t>spirálkorcolt lemezcső, horganyzott acéllemezből, lemez vtg. 0,6 mm, DN 315, SR-315</t>
  </si>
  <si>
    <t>spirálkorcolt lemezcső, horganyzott acéllemezből, lemez vtg. 0,6 mm, DN 400, SR-400</t>
  </si>
  <si>
    <t>83-001-2.3.3.1-0869056</t>
  </si>
  <si>
    <t>83-001-2.3.3.1-</t>
  </si>
  <si>
    <t>elágazó  T-idom, gumitömítéssel, horganyzott acéllemezből, DN 250, TCPU-250</t>
  </si>
  <si>
    <t>elágazó  T-idom, gumitömítéssel, horganyzott acéllemezből, DN 250/200, TCPU-250-200</t>
  </si>
  <si>
    <t>elágazó  T-idom, gumitömítéssel, horganyzott acéllemezből, DN 200, TCPU-200</t>
  </si>
  <si>
    <t>elágazó  T-idom, gumitömítéssel, horganyzott acéllemezből, DN 160/100, TCPU-160-100</t>
  </si>
  <si>
    <t>83-001-2.3.3.2-</t>
  </si>
  <si>
    <t>szűkítő idom koncentrikus szűkítő idom, gumitömítéssel, idomkapcsolós végződéssel, horganyzott acéllemezből, DN 400/315, RCFU-400-315</t>
  </si>
  <si>
    <t>szűkítő idom koncentrikus szűkítő idom, gumitömítéssel, idomkapcsolós végződéssel, horganyzott acéllemezből, DN 315/250, RCFU-315-250</t>
  </si>
  <si>
    <t>83-001-2.3.2.5-</t>
  </si>
  <si>
    <t>szűkítő idom koncentrikus szűkítő idom, gumitömítéssel, idomkapcsolós végződéssel, horganyzott acéllemezből, DN 250/200, RCFU-250-200</t>
  </si>
  <si>
    <t>szűkítő idom koncentrikus szűkítő idom, gumitömítéssel, idomkapcsolós végződéssel, horganyzott acéllemezből, DN 250/160, RCFU-250-160</t>
  </si>
  <si>
    <t>szűkítő idom koncentrikus szűkítő idom, gumitömítéssel, idomkapcsolós végződéssel, horganyzott acéllemezből, DN 200/160, RCFU-200-160</t>
  </si>
  <si>
    <t>szűkítő idom koncentrikus szűkítő idom, gumitömítéssel, idomkapcsolós végződéssel, horganyzott acéllemezből, DN 200/100, RCFU-200-100</t>
  </si>
  <si>
    <t>szűkítő idom koncentrikus szűkítő idom, gumitömítéssel, idomkapcsolós végződéssel, horganyzott acéllemezből, DN 160/100, RCFU-160-100</t>
  </si>
  <si>
    <t>83-001-2.3.3.5-0868622</t>
  </si>
  <si>
    <t>idomkapcsoló elem,  horganyzott acéllemezből, DN 400, MF-400</t>
  </si>
  <si>
    <t>83-001-2.3.3.5-</t>
  </si>
  <si>
    <t>idomkapcsoló elem,  horganyzott acéllemezből, DN 315, MF-315</t>
  </si>
  <si>
    <t>idomkapcsoló elem,  horganyzott acéllemezből, DN 250, MF-250</t>
  </si>
  <si>
    <t>idomkapcsoló elem,  horganyzott acéllemezből, DN 200, MF-200</t>
  </si>
  <si>
    <t>idomkapcsoló elem,  horganyzott acéllemezből, DN 160, MF-160</t>
  </si>
  <si>
    <t>csőkapcsoló elem,  horganyzott acéllemezből, DN 100, MF-100</t>
  </si>
  <si>
    <t>83-001-2.3.2.8-</t>
  </si>
  <si>
    <t>90°-os könyök idom, gumitömítéssel, horganyzott acéllemezből, DN 100, BU-100-90</t>
  </si>
  <si>
    <t>45° -os ívidom, gumitömítéssel, horganyzott acéllemezből, DN 100, BU-100-45</t>
  </si>
  <si>
    <t>45° -os ívidom, gumitömítéssel, horganyzott acéllemezből, DN 160, BU-160-45</t>
  </si>
  <si>
    <t>83-001-2.3.2.8-0868021</t>
  </si>
  <si>
    <t>90°-os könyök idom, gumitömítéssel, horganyzott acéllemezből, DN 250, BU-250-90</t>
  </si>
  <si>
    <t>83-001-2.3.3.9-0869588</t>
  </si>
  <si>
    <t>egyéb idomok, kiegészítő elemek beömlő nyílás (madárhálós csővég) horganyzott acéllemezből, DN 400, HN-400</t>
  </si>
  <si>
    <t>83-001-2.3.3.9-</t>
  </si>
  <si>
    <t>egyéb idomok, kiegészítő elemek beömlő nyílás (madárhálós csővég) horganyzott acéllemezből, DN 250, HN-250</t>
  </si>
  <si>
    <t>83-001-1.1.3.1-</t>
  </si>
  <si>
    <t xml:space="preserve">Négyszög keresztmetszetű légrács szerelése lemezcsatornára, rácsfogadó idommal, csővég lezárással, felületnagyság: 0,10 m²-ig aprólamellás légrács 2 soros, klipszes vagy csavaros rögzítéssel, SHVN 300 X 100, LxH=300x100 mm, </t>
  </si>
  <si>
    <t>83-002-1.4.1.3-</t>
  </si>
  <si>
    <t>Négyszög keresztmetszetű mennyezeti befúvók, vagy elszívók felszerelése, légcsatornára, ill. csatlakozó dobozzal, oldalcsatlakozással, szeleppel, hg.acél,VWR-P1-250 csatl dob. + VWR-3A-600/24 kazettás befúvó</t>
  </si>
  <si>
    <t>Négyszög keresztmetszetű mennyezeti befúvók, vagy elszívók felszerelése, légcsatornára, ill. csatlakozó dobozzal, oldalcsatlakozással, szeleppel, hg.acél,VWR-P1-200 + VWR-3A-600/16</t>
  </si>
  <si>
    <t>83-021-1.11.3-</t>
  </si>
  <si>
    <t>83-006-3.2.1-</t>
  </si>
  <si>
    <t>Axiális és félaxiális ventilátor elhelyezése, csőbe köthető axiál és félaxiál ventilátor, járókerék-átmérő: 355 mm-ig
TT MIX Silent 250/2 közép nyomású axiális csőventilátor, 1900m3/h, 230V 1fázis, 2fokozatú szabályzóval</t>
  </si>
  <si>
    <t>83-004-2.2-</t>
  </si>
  <si>
    <t>körkeresztm. hangcsillapító gumit. hg.acél, DN 250/600, SLU-250-600-50</t>
  </si>
  <si>
    <t>Acél segédtartó szerkezet, veentilátor részére, idomacélból, felületkezeléssel, összeállítva, felszerelve előirányzat</t>
  </si>
  <si>
    <t>82-016-6.1.1-0461113</t>
  </si>
  <si>
    <t>Felirati táblák elhelyezése 1 vagy 2 soros, maximum 20x15 cm</t>
  </si>
  <si>
    <t>83-991-001-001</t>
  </si>
  <si>
    <t>Légcsatorna hálózat és tartozékainak üzempróbái és beszabályozása, vezetékrendszer tömörségi vizsgálata</t>
  </si>
  <si>
    <t>83-991-001-004</t>
  </si>
  <si>
    <t>82-999-241-001</t>
  </si>
  <si>
    <t>Légtechnika szerelési munkák átadás-átvételi eljárásával kapcsolatos költségek, átadási dokumentáció készítés</t>
  </si>
  <si>
    <t>82-999-241-002</t>
  </si>
  <si>
    <t>átadási eljárás lefolytatása</t>
  </si>
  <si>
    <t>82-999-241-003</t>
  </si>
  <si>
    <t>kezelési utasítás készítése</t>
  </si>
  <si>
    <t>82-999-241-004</t>
  </si>
  <si>
    <t>kezelésre vonatkozó kioktatás</t>
  </si>
  <si>
    <t>Fűtés, hűtés</t>
  </si>
  <si>
    <t>BONTÁSI MUNKÁK Fűtészerelési munkák megkezdése előtt a meglévő vezeték hálózat lezárása, ürítése</t>
  </si>
  <si>
    <t>82-000-1.3.5</t>
  </si>
  <si>
    <t>Szerelvények leszerelése, kazánházi szerelvények légedények, keverőedények</t>
  </si>
  <si>
    <t>82-000-1.2.1</t>
  </si>
  <si>
    <t>Szerelvények leszerelése, menetes szerelvények, DN 50 méretig</t>
  </si>
  <si>
    <t>81-000-1.1.1</t>
  </si>
  <si>
    <t>Csővezetékek bontása, horganyzott vagy fekete acélcsövek tartószerkezetről, vagy padlócsatornából lángvágással, deponálással, DN 50 méretig</t>
  </si>
  <si>
    <t>84-001-3.1.2</t>
  </si>
  <si>
    <t>Oldalfali mono és multi split klímák elhelyezése, csővezetés nélkül, mono split klímák, hőszivattyús kivitelben, hűtő-/fűtőteljesítmény: 10 kW / 15 kW-ig Gree GWH09AGA-K6DNA1A oldalfali splitklíma</t>
  </si>
  <si>
    <t>84-001-3.9.1</t>
  </si>
  <si>
    <t>kiegészítő tartózékok, fali tartókonzol</t>
  </si>
  <si>
    <t>84-001-10.1</t>
  </si>
  <si>
    <t>Klíma vezérlő, osztódoboz, működtető, felügyeleti rendszer elhelyezése elektromos és gépészeti bekötés nélkül, Gree vezetékes fali vezérlő</t>
  </si>
  <si>
    <t>Oldalfali mono és multi split klímák elhelyezése, csővezetés nélkül, multi split klímák, egy kültéri és két beltéri egységgel, hőszivattyús kivitelben, hűtő-/fűtőteljesítmény: 25 kW / 30 kW-ig Gree GWHD(28)NK6LO - GWH(18)QD-K6DND6B oldalfali splitklíma</t>
  </si>
  <si>
    <t>83-669-101-007-21-11021</t>
  </si>
  <si>
    <t>Vörösrézcső vezeték hűtés és klímatechnikai célra, forrasztásos csőkötésekkel, szakaszos nyomáspróbával, szabadon, horonyba vagy padlócsatornába szerelve, (a szerelőkőműves munkák külön tételben történő elszámolásával), csőidomokkal és tartók árával, FRIGOTEC típusú, tisztított kivitelben, lezárt csővégekkel, EN 12735-1 szerint, CU-DHP anyagminőségű, lágy kivitelben, tekercsben szállítva átm.  6,0 x 1,0 mm</t>
  </si>
  <si>
    <t>83-669-101-010-21-11021</t>
  </si>
  <si>
    <t>átm. 10,0 x 1,0 mm</t>
  </si>
  <si>
    <t>48-830-021-006-71-87010</t>
  </si>
  <si>
    <t>Épületgépészeti és ipari csővezeték szigetelése szintetikus gumi, szintetikus kaucsuk, polietilén vagy poliuretán anyagú csőhéjjal, teljes felületen ragasztva, KAIFLEX EF típusú, csőhéj, anyaga: szintetikus kaucsuk, szaniter, légtechnikai, klima és hűtési csővezetékre, 19 mm vastag 6 mm átm. csővezetékre</t>
  </si>
  <si>
    <t>48-830-021-012-71-87040</t>
  </si>
  <si>
    <t>12 mm átm. csővezetékre</t>
  </si>
  <si>
    <t>22 mm átm. csővezetékre</t>
  </si>
  <si>
    <t>48-860-001-002-15-86120</t>
  </si>
  <si>
    <t>Hőszigetelt körkeresztmetszetű egyenes vezetékek fémlemez burkolása, 100 mm külső átmérőig, AL 99.5 min.alumínium lemezzel 1.00 mm vtg.</t>
  </si>
  <si>
    <t>Hűtőközeg, utántöltés R410A, előirányzat</t>
  </si>
  <si>
    <t>39-003-21.9.1.1-0143107</t>
  </si>
  <si>
    <t>Kiegészítő mellékmunkák, szerelő (revíziós) nyílás beépítése, fém kivitelben, gipszkarton álmennyezetben (horganyzott vagy porszórt felülettel) KNAUF revíziós nyílás tűzálló gipszkarton lappal 600x600 mm</t>
  </si>
  <si>
    <t>TOSHIBA, mono-split egység beüzemelése</t>
  </si>
  <si>
    <t>Klímatechnikai szerelési munkák átadás-átvételi eljárásával kapcsolatos költségek,  lejelentése a illetékes hatóság felé</t>
  </si>
  <si>
    <t>átadási dokumentáció készítés</t>
  </si>
  <si>
    <t>kezelésre vonatkozó kioktatás és jegyzőkönyv készítés</t>
  </si>
  <si>
    <t>82-012-3.3.1.4-0423567</t>
  </si>
  <si>
    <t>Acéllemez kompakt lapradiátor elhelyezése, széthordással, tartókkal, bekötéssel, 3 soros, 1600 mm-ig, 600 mm
kompakt lapradiátor 33K típus, 3-soros, 3 konvektorlemez borítással, 600x1000 mm, fűtőteljesítmény: 2453 W</t>
  </si>
  <si>
    <t>82-012-3.3.1.4-0423572</t>
  </si>
  <si>
    <t>Acéllemez kompakt lapradiátor elhelyezése, széthordással, tartókkal, bekötéssel, 3 soros, 1600 mm-ig, 600 mm
kompakt lapradiátor 33K típus, 3-soros, 3 konvektorlemez borítással, 600x1600 mm, fűtőteljesítmény: 3925 W</t>
  </si>
  <si>
    <t>82-012-10.2-0460330</t>
  </si>
  <si>
    <t>Fűtőtest tartószerkezetek elhelyezése, radiátor támasz (talpas vagy fali) fali felszerelési egységcsomag, univerzális 3 db-os</t>
  </si>
  <si>
    <t>82-001-16.2.5-0121394</t>
  </si>
  <si>
    <t>Fűtőtest szerelvény elhelyezése külső vagy belső menettel, illetve hollandival csatlakoztatva DN 15 termosztatikus szelep
HERZ TS-90-E termosztatikus fűtőtest szabályozó szelep egyenes 1/2" kvs 5,1, Csz: 1772311</t>
  </si>
  <si>
    <t>82-001-17.1.2-0116451</t>
  </si>
  <si>
    <t>Termosztatikus szelepfej felszerelése radiátorszelepre, hollandival csatlakoztatva HERZ termosztatikus szelepfej beépített érzékelővel, "0" állásban mechanikus elzárással, HERZ-TS szelepekhez, fehér színű, Csz: 1.9230.06</t>
  </si>
  <si>
    <t>82-012-3.3.99</t>
  </si>
  <si>
    <t>ktg</t>
  </si>
  <si>
    <t>Fűtőtestek elhelyezéséhez meglévő vezetékek átalakítása</t>
  </si>
  <si>
    <t>Vízellátás, csatornázás</t>
  </si>
  <si>
    <t>81-000-1.6</t>
  </si>
  <si>
    <t>BONTÁSI MUNKÁK Csővezetékek bontása, vízvezeték elzárás és nyitás,·javítási munkák előtt és után, valamint a csőhálózat ürítése</t>
  </si>
  <si>
    <t>horganyzott vagy fekete acélcsövek tartószerkezetről, vagy padlócsatornából lángvágással, deponálással, DN 50 méretig</t>
  </si>
  <si>
    <t>81-000-1.5.1</t>
  </si>
  <si>
    <t>Csővezetékek bontása, ragasztott vagy gumigyűrűs tömítésű PVC csővezeték esetén, DN 25 - 50 között</t>
  </si>
  <si>
    <t>82-000-3.2</t>
  </si>
  <si>
    <t>Vízellátás berendezési tárgyak leszerelése, szerelvényekkel, csaptelepekkel, szifonokkal együtt falikutak, mosdók</t>
  </si>
  <si>
    <t>Visszavágott meglévő ivóvíz gerincvezeték víztömör lezárása</t>
  </si>
  <si>
    <t>82-000-921-001-72-72111</t>
  </si>
  <si>
    <t>alk</t>
  </si>
  <si>
    <t>Bontott vasanyag elszállítása, fel és lerakással, 25 km-es körzetben</t>
  </si>
  <si>
    <t>Szaniter berendezések és tartozékaik depóniába történő kihordása</t>
  </si>
  <si>
    <t>Szaniter berendezések és tartozékaik elszállítása</t>
  </si>
  <si>
    <t>82-004-1.3-0353214</t>
  </si>
  <si>
    <t>SZERELÉSI MUNKÁK Elektromos melegvíztermelő és tároló berendezés elhelyezése, tartozékokkal, szerelvényekkel, vízoldali bekötéssel,elektromos bekötés nélkül, 80,01- 200 liter között HAJDU Z - 120 Erp zártrendszerű elektromos forróvíztároló, fali függőleges kivitelű, 120 literes tűzzománcozott acél tartállyal, aktív anódos védelemmel, kombinált biztonsági szeleppel, 1,8 kW elektromos teljesítmény, Csz.: HAJ_2112011115</t>
  </si>
  <si>
    <t>82-001-8.4.2-0334267</t>
  </si>
  <si>
    <t>Kétoldalon préselt kötésű, vagy egyik oldalon préselt másik oldalon menetes szerelvény elhelyezése, DN 25 gömbcsap Viega Easytop gömbcsap, Viega préscsatlakozóval, kettős "V" préssel, SC-Contur-ral (bizt. kontúr), vörösöntvény szelepházzal, 28, Csz.: 746 407</t>
  </si>
  <si>
    <t>82-211-912-123-01-13102</t>
  </si>
  <si>
    <t>Szaniter kerámia  mosdó, hideg-melegvízre, műanyag faliékekkel, csavarokkal, 1 db MOFÉM leeresztőszelep nélküli csapteleppel 2 db falikoronggal, 2 db MOFÉM sarokszeleppel, nyomó összekötőcsővel, 1 db MOFÉM leeresztőszelepes bűzelzáróval, felszerelve, V&amp;B ALFÖLDI-Saval típusú, bűzelzáró takaróelemmel, MOFÉM egykaros mosdócsapteleppel 60x49 cm  fehér 702040</t>
  </si>
  <si>
    <t>82-009-2.2.2.5-0311535</t>
  </si>
  <si>
    <t>82-051-19.5.3-0117451</t>
  </si>
  <si>
    <t>Élelmiszer üzemi és nagykonyhai csaptelepek és szerelvényeinek felszerelése, mosogató csaptelep, komplett-, álló kivitelben, öblítőzuhannyal B&amp;K öblítőzuhany álló keverőcsappal 280-as kifolyó, krómozott rugó, fekete fejjel, Cikkszám: BK00941001</t>
  </si>
  <si>
    <t>82-009-19.1.1-0318775</t>
  </si>
  <si>
    <t>Csaptelepek és szerelvényeinek felszerelése, kádcsaptelepek, fali kádcsaptelep MOFÉM Junior Evo egykaros kádtöltőcsaptelep, ECO kerámia vezérlőegység, forrázás elleni védelemmel, kr. tartozékokkal, kód: 151-0063-00</t>
  </si>
  <si>
    <t>82-009-18.2-0318815</t>
  </si>
  <si>
    <t>Berendezési tárgyak szerelvényeinek felszerelése, fali kifolyószelep szerelés kifolyószelep, tömlővéggel, 1/2"</t>
  </si>
  <si>
    <t>81-514-612-012-51-51612</t>
  </si>
  <si>
    <t>Falikorong sárgarézből, rozsdamentes acél présgyűrűvel, felszerelve 16 PEX</t>
  </si>
  <si>
    <t>20 PEX</t>
  </si>
  <si>
    <t>25 PEX</t>
  </si>
  <si>
    <t>82-001-7.2.1-0110911</t>
  </si>
  <si>
    <t>Kétoldalon menetes vagy roppantógyűrűs szerelvény elhelyezése, külső vagy belső menettel, illetve hollandival csatlakoztatva DN 15 szelepek, csappantyúk (szabályzó, fojtó-elzáró, beavatkozó) MOFÉM csempeszelep kék, 1/2", Kód: 164-0014-00</t>
  </si>
  <si>
    <t>82-001-7.2.1-0110912</t>
  </si>
  <si>
    <t>MOFÉM csempeszelep piros, 1/2", Kód: 164-0015-00</t>
  </si>
  <si>
    <t>82-001-7.2.1-0110161</t>
  </si>
  <si>
    <t>MOFÉM sárgaréz sarokszelep 1/2"-1/2" sárgaréz, krómozott, 10 bar, Kód: 163-0002-00</t>
  </si>
  <si>
    <t>82-252-322-008-49-45132</t>
  </si>
  <si>
    <t>Vízvezetéki gumicső, csaptelepek bekötéséhez, rozsdamentes acélháló védőbevonattal, sárgaréz krómozott csatlakozó idomokkal, felszerelve DN15</t>
  </si>
  <si>
    <t>82-009-21.2-0135118</t>
  </si>
  <si>
    <t>Padló alatti, feletti illetve falba süllyeszthető bűzelzáró, padló feletti vagy falba süllyeszthető elhelyezése HL136N, Kondenzvíz gyűjtő szifon DN40 kimenettel, DN32 , ill. d 12 - 18 mm gumi tömítő karmantyús, függőleges, vagy vízszintes bemenettel, 60 mm vízbűzzárral és kiegészítő mechanikus bűzzárral, tisztító kazettával. Berendezések kondenzvizének elvezetésére alkalmas.</t>
  </si>
  <si>
    <t>82-009-21.2-0135119</t>
  </si>
  <si>
    <t>HL138, Klímaszifon falba süllyesztve kondenzvíz és cseppgyűjtéshez DN32 függőleges kimenettel. A kiszáradás esetén is bűzzáró (kettős működésű) bűzzár-kazetta kihúzható, és tisztítható, vagy cserélhető. Bemenete {átmérő} 20 - 32mm-es csővel vagy tömlővel. A beépítőház a végleges beépítési mélységre állítható. Min beépítési mélység 60mm</t>
  </si>
  <si>
    <t>82-009-21.2-0135120</t>
  </si>
  <si>
    <t>HL21, Csepegtető tölcsér DN32 víz- és golyós bűzzárral</t>
  </si>
  <si>
    <t>82-009-21.3.1.4-0232102</t>
  </si>
  <si>
    <t>82-009-21.3.4.1-0232231</t>
  </si>
  <si>
    <t>82-009-21.3.3.1-0232396</t>
  </si>
  <si>
    <t>82-219-202-001-51-10121</t>
  </si>
  <si>
    <t>Kéztörlő adagoló Z és C hajtogatású kéztörlőkhöz, ABS és MABS műanyagból, kulccsal és anélkül is nyitható, padlótól 120 cm magasságra falra felszerelve, TORK Elevation típusú, 500 lap befogadására alkalmas 43,9x33,3x13,6 cm-es, fehér  553000</t>
  </si>
  <si>
    <t>82-219-201-001-51-10211</t>
  </si>
  <si>
    <t>Folyékonyszappan adagoló ABS és MABS műanyagból, 1 literes TORK folyékonyszappan adagolásához, kulccsal és anélkül is nyitható, mosdó vagy pult fölé 20 cm magasságra falra felszerelve, TORK Elevation típusú, 29,1x11,2x11,4 cm-es, fehér  560000</t>
  </si>
  <si>
    <t>82-219-202-001-51-10611</t>
  </si>
  <si>
    <t>Hulladékgyűjtő ABS műanyagból, 50 literes űrtartalommal, opcionálisan tetővel is ellátható (205630, 205638), falra felszerelve (padlótól 10 cm-re), TORK Elevation típusú, 62,9x38,9x28,9 cm-es, fehér  563000</t>
  </si>
  <si>
    <t>81-515-002-116-44-42014</t>
  </si>
  <si>
    <t>Univerzális műanyag csővezetékek, célszerszámmal szerelhető, toldóhüvelyes oldhatatlan kötésekkel, szakaszos nyomáspróbával, csőidomokkal, REHAU RAUTITAN flex típusú, tekercsben átm. 16 x 2,2 mm 130370-100</t>
  </si>
  <si>
    <t>81-515-003-120-44-42014</t>
  </si>
  <si>
    <t>átm. 20 x 2,8 mm 130380-100</t>
  </si>
  <si>
    <t>81-515-004-125-44-42014</t>
  </si>
  <si>
    <t>átm. 25 x 3,5 mm 130390-025</t>
  </si>
  <si>
    <t>81-515-005-132-44-42014</t>
  </si>
  <si>
    <t>átm. 32 x 4,4 mm 130400-025</t>
  </si>
  <si>
    <t>81-231-105-040-44-92001</t>
  </si>
  <si>
    <t xml:space="preserve">Tokos, hangszigetelt  lefolyóvezeték műanyagból, ajakos tömítéssel, szakaszos nyomáspróbával, szabadon szerelve, csőidomokkal és csőtartó bilinccsekkel együtt. Anyaga: Pipelife KA-PVC EM típusú, átm. 40 mm </t>
  </si>
  <si>
    <t>81-231-106-050-44-92001</t>
  </si>
  <si>
    <t>átm. 50 mm</t>
  </si>
  <si>
    <t>81-231-107-075-44-92001</t>
  </si>
  <si>
    <t xml:space="preserve">átm. 63 mm </t>
  </si>
  <si>
    <t>81-231-110-110-44-92001</t>
  </si>
  <si>
    <t>átm.110 mm</t>
  </si>
  <si>
    <t>81-241-110-110-01-92011</t>
  </si>
  <si>
    <t>Tokos lefolyóvezeték műanyagból, gumigyűrűs kötésekkel, szakaszos tömörségi próbával, szabadon szerelve, csőidomokkal és csőtartókkal együtt. Anyaga: PVC-KG PIPELIFE típusú, átm.110 x 3,2 mm KGEM110/1M-S</t>
  </si>
  <si>
    <t>81-131-102-020-01-01011</t>
  </si>
  <si>
    <t>Műanyag nyomócsővezeték, ragasztott kötésekkel, szakaszos nyomáspróbával. Anyaga: PVC, MSZ 8000-5:1982 PIPELIFE típusú, szabadon szerelve, tartószerkezettel, műanyag idomokkal átm. 20 x 1,5 mm NY020/6M16B</t>
  </si>
  <si>
    <t>81-131-104-032-01-01011</t>
  </si>
  <si>
    <t>átm. 32 x 1,6 mm NY032/6M10B</t>
  </si>
  <si>
    <t>48-830-021-018-71-87020</t>
  </si>
  <si>
    <t>Épületgépészeti és ipari csővezeték szigetelése szintetikus gumi, szintetikus kaucsuk, polietilén vagy poliuretán anyagú csőhéjjal, teljes felületen ragasztva, KAIFLEX EF típusú, csőhéj, anyaga: szintetikus kaucsuk, szaniter, légtechnikai, klima és hűtési csővezetékre, 9 mm vastag 18 mm átm. csővezetékre</t>
  </si>
  <si>
    <t>48-830-021-022-71-87020</t>
  </si>
  <si>
    <t>48-830-021-028-71-87020</t>
  </si>
  <si>
    <t>28 mm átm. csővezetékre</t>
  </si>
  <si>
    <t>48-830-021-035-71-87020</t>
  </si>
  <si>
    <t>35 mm átm. csővezetékre</t>
  </si>
  <si>
    <t>48-830-022-042-71-87020</t>
  </si>
  <si>
    <t>42 mm átm. csővezetékre</t>
  </si>
  <si>
    <t>71-021-2.1.2-0321744</t>
  </si>
  <si>
    <t>Kültéri fagy-, hó- és jégmentesítés, elektromos felületfűtéssel, (szabályzás és védőcsövezés kiépítését külön tételben kell kiírni), 16 cm szélességig csatornába, függőleges felületen Nordinova Comfort Heat önszabályzó fűtőkábel 23FSLe2-CT, teljesítmény 0°C-on 23W/m, a fűtőkábel a környezeti hőmérséklet szerint változtatja az ellenállását, a felületi hőmérséklete emiatt állandó, a hajlítási rádiusz minimum 30mm! kábelkeresztmetszet méretei: 10,5x5,9mm, robbanásveszélyes helyre telepíthető, 230V; Csz: 85162100</t>
  </si>
  <si>
    <t>31-000-13.2</t>
  </si>
  <si>
    <t>Beltéri burkolat és beton aljzat bontása, kézi és gépi erővel, törmelék depóniába történő kihordásával, majd elszállíttatásával</t>
  </si>
  <si>
    <t>61-001-2.2</t>
  </si>
  <si>
    <t>Belső udvar aszfalt burkolatának bontása, kézi és gépi erővel, törmelék depóniába történő kihordásával, majd elszállíttatásával, majd a burkolat helyreállítása teherhordó réteggel és felső hideg aszfalttal</t>
  </si>
  <si>
    <t>21-003-5.1.1.2</t>
  </si>
  <si>
    <t>Munkaárok földkiemelése, kézi erővel, bármely konzisztenciájú talajban, dúcolás nélkül, 2,0 m2 szelvényig,</t>
  </si>
  <si>
    <t>53-101-5.1.1.1-0120221</t>
  </si>
  <si>
    <t>Ágyazatok készítése csővezeték fektetés alá tömörítéssel, osztályozott homokból vagy homokos kavicsból Nyers homok</t>
  </si>
  <si>
    <t>21-003-11.1.1</t>
  </si>
  <si>
    <t>Földvisszatöltés munkagödörbe vagy munkaárokba, tömörítés nélkül, réteges elterítéssel, I-IV. osztályú talajban, kézi erővel, az anyag súlypontja karoláson belül, a vezeték (műtárgy) felett és mellett 50 cm vastagságig</t>
  </si>
  <si>
    <t>21-003-11.1.2</t>
  </si>
  <si>
    <t>kézi erővel, az anyag súlypontja karoláson belül, a vezetéket (műtárgyat) környező 50 cm-en túli szelvényben</t>
  </si>
  <si>
    <t>21-008-1.2.2</t>
  </si>
  <si>
    <t>Döngölés kézi erővel vizes, tapadós</t>
  </si>
  <si>
    <t>21-011-1.1.1</t>
  </si>
  <si>
    <t>Fejtett föld felrakása szállítóeszközre, kézi erővel, majd elszállítás, lerakóhelyi díjjal,</t>
  </si>
  <si>
    <t>Tervezett ivóvíz vezeték rákötése a meglévő megmaradó hálózatra DN25 (hideg)</t>
  </si>
  <si>
    <t>Gépészeti szereléshez kapcsolódó kőműves munkák, horonyvésés, faláttörés,födémáttörés, a kőműves visszajavítások, vagy pótlások nélkül előirányzat</t>
  </si>
  <si>
    <t>82-999-111-001</t>
  </si>
  <si>
    <t>Víz,- csatornaszerelési munkák próbái, vízvezetéki lefolyórendszer tömörségi próbája</t>
  </si>
  <si>
    <t>82-999-111-002</t>
  </si>
  <si>
    <t>vízvezetéki nyomórendszer nyomáspróbája</t>
  </si>
  <si>
    <t>82-999-111-004</t>
  </si>
  <si>
    <t>vezetékrendszer fertőtlenítése</t>
  </si>
  <si>
    <t>A létesítmény használatbavétele előtt negatív vízminta jegyzőkönyv készítése, akkreditált módon vett, akkreditált laboratórium által (kémiai és bakteriológiai paraméterekre) vizsgált vízvizsgálat elvégzése, amely eredményének meg kell felelnie az ivóvíz minőségi követelményeiről és az ellenőrzés rendjéről szóló 201/2001. (X. 25.) Korm. rendelet előírásainak.</t>
  </si>
  <si>
    <t>82-999-121-001</t>
  </si>
  <si>
    <t>Víz,- csatornaszerelési munkák átadás-átvételi eljárásával kapcsolatos költségek átadási dokumentáció készítés</t>
  </si>
  <si>
    <t>82-999-121-002</t>
  </si>
  <si>
    <t>82-999-121-003</t>
  </si>
  <si>
    <t>kezelési utasítás készítés</t>
  </si>
  <si>
    <t>82-999-121-004</t>
  </si>
  <si>
    <r>
      <t>Mosogató elhelyezése és bekötése, hideg-meleg vízre, nagykonyhai (ipari) mosogató, csaptelep nélkül, bűzelzáróval, lábazattal, hárommedencés hárommedencés nagykonyhai és ipari mosogató</t>
    </r>
    <r>
      <rPr>
        <sz val="10"/>
        <color rgb="FFFF0000"/>
        <rFont val="Calibri"/>
        <family val="2"/>
        <charset val="238"/>
        <scheme val="minor"/>
      </rPr>
      <t xml:space="preserve"> 2400x800x850 mm</t>
    </r>
    <r>
      <rPr>
        <sz val="10"/>
        <color theme="1"/>
        <rFont val="Calibri"/>
        <family val="2"/>
        <charset val="238"/>
        <scheme val="minor"/>
      </rPr>
      <t>, lábazattal, leeresztő szelepekkel, szifonokkal</t>
    </r>
  </si>
  <si>
    <t>Klíma berendezések szivárgásvizsgálata, kompletten</t>
  </si>
  <si>
    <t>A teljes légtechnikai rendszer próbaüzeme, jegyzőkönyv készítéssel</t>
  </si>
  <si>
    <t>horganyzott acéllemez idomok, spirálkorcolt vagy hajlítható lemezcsőhöz, elágazó  T-idom, gumitömítéssel, horganyzott acéllemezből, DN 400/250, TCPU-400-250</t>
  </si>
  <si>
    <t>horganyzott acéllemez idomok, spirálkorcolt vagy hajlítható lemezcsőhöz, elágazó  T-idom, gumitömítéssel, horganyzott acéllemezből, DN 315, TCPU-315</t>
  </si>
  <si>
    <t>kör keresztmetszetű elektromos fűtő kalorifer. Kétlépcsős túlfűtés elleni védelemmel ellátott (50 és 100 °C elérésekor). A kívánt minimális légsebesség a kaloriferen 1.5 m/s. A beépítési méret NA 400 mm, a teljesítménye 1200 W. Elektromos betáplálás: 230 Volt AC. beépített nyomáskapcsolóval. elektromos bekötés nélkül,</t>
  </si>
  <si>
    <t>Légtechnikai és szellőző berendezések vezetékeinek hő- és hangszigetelése
(ívek, idomok, szerelvények szigetelése és burkolás nélkül), kör keresztmetszetű,
szintetikus gumi alapú kaucsuk tekerccsel nem öntapadós kialakítással,
csupasz kivitelben, ragasztással, öntapadó ragasztó szalag lezárással,
NÁ 108 mm csőátmérő felett Lap tekercsben, falvastagság: 19 mm</t>
  </si>
  <si>
    <t>Műanyag beltéri nyílászárók, hőszigetelt, fokozott légzárású ajtó elhelyezése előre kihagyott könnyűszerkezetes nyílásba, tömítés nélkül (szerelvényezve, finombeállítással), 4,00 m kerület felett
ötkamrás profil, egyszárnyú nyíló, 24mm-es hőszigetelt tömörpaneles  5 kamrás PVC profil, Uw&lt;1,15 W/m2K, ajtó mérete: 90 x 210 cm,</t>
  </si>
  <si>
    <t>83-007-2.4.2.2-</t>
  </si>
  <si>
    <t xml:space="preserve">Légszűrők, légtisztítók elhelyezése, légszűrő kör keresztmetszetű, járókerék-átmérő: 200 mm felett
CAIROX dobozos légszűrő, G4-es lap vagy zsákos szűrővel, FL...-B 400, </t>
  </si>
  <si>
    <t>39-005-4.1-</t>
  </si>
  <si>
    <t>Egyedi készítésű reviziós ajtók szerkezet, mely kartonozható borítású, légkezelő és egyéb álmennyezet felett lévő berendezések karbantartásához, kezeléséhez, különböző méretben.</t>
  </si>
  <si>
    <r>
      <t xml:space="preserve">Zuhanytálca vagy zuhanykabin elhelyezése és bekötése, zuhanytálca, csaptelep és szifon nélkül, acéllemez kivitelben
B&amp;K </t>
    </r>
    <r>
      <rPr>
        <sz val="10"/>
        <color rgb="FFFF0000"/>
        <rFont val="Calibri"/>
        <family val="2"/>
        <charset val="238"/>
        <scheme val="minor"/>
      </rPr>
      <t>zuhanytálca, rozsdamentes acélból, 1000x1000x30 mm</t>
    </r>
    <r>
      <rPr>
        <sz val="10"/>
        <color theme="1"/>
        <rFont val="Calibri"/>
        <family val="2"/>
        <charset val="238"/>
        <scheme val="minor"/>
      </rPr>
      <t xml:space="preserve">, Cikkszám: BKH4370241
</t>
    </r>
  </si>
  <si>
    <t xml:space="preserve">összeszerelhető bűzelzárók elhelyezése, alaptestek, DN 100  fix magasságú padlóösszefolyó rozsdamentes acélból, bűzzárral, függőleges DN 110 kivezetéssel, méret: 200x200mm, Rend.sz: </t>
  </si>
  <si>
    <t xml:space="preserve">rácsok, rácstartó keretek, magasítók, víztelenítő gyűrű DN 50 - DN 200 rozsdamentes acél 200x200mm méretű rácsfeltét kétrészes összefolyóhoz, 25 mm rácsmagassághoz, </t>
  </si>
  <si>
    <t>szennyfogó szűrők, homokfogók, DN 50 - DN 200  szennyfogó kosár</t>
  </si>
  <si>
    <t>Ajánlatttételi megjegyzések:</t>
  </si>
  <si>
    <t>A terv alapján készült költségvetési kiírásból kimaradt a komplett légkezelő berendezés, helyette a bejáráson elhangzattak szerinti költséghatékony CO mentesítő átszellőztető került árazásra, mely egy alsó légelszívásos, felső gravitációs levegő pótlásos elvű rendszer, melyet célszerű/szükséges terveztetni vagy a meglévő tervet módosítani.</t>
  </si>
  <si>
    <t>19-010-</t>
  </si>
  <si>
    <t>Általános teendők előkészítés szakaszában, légtechnikai tervdokumentáció elkészítése</t>
  </si>
  <si>
    <t>A Mérnöki Kar által kiadott műszaki tartalom 1-21 pont figyelembevételével, valamint a helyszíni bejáráson elhangzott kiviteli igények és a rendelkezésünkre bocsátott terv és tervszerinti költségvetési kiírások összehangolása alapján készült a költségvetés.</t>
  </si>
  <si>
    <t xml:space="preserve"> Kelt:      20.. év...........hó...nap </t>
  </si>
  <si>
    <t xml:space="preserve"> Szám         :033-22-001              </t>
  </si>
  <si>
    <t xml:space="preserve"> KSH besorolás:.....................   </t>
  </si>
  <si>
    <t xml:space="preserve"> Teljesítés:20.. év...........hó...nap </t>
  </si>
  <si>
    <t xml:space="preserve"> Készítette   :.....................   </t>
  </si>
  <si>
    <t xml:space="preserve">SZTE Mérnóki Kar Moszkvai krt. 5-7. szám alatti fermentációs labor            </t>
  </si>
  <si>
    <t>aláírás</t>
  </si>
  <si>
    <t>2.1 Közvetlen önköltség nettó összesen</t>
  </si>
  <si>
    <t>2.2 Tartalékkeret (5%)</t>
  </si>
  <si>
    <t>3.1 ÁFA vetítési alap</t>
  </si>
  <si>
    <t>3.2 Áfa</t>
  </si>
  <si>
    <t>4.  A munka ára</t>
  </si>
  <si>
    <t>A terv alapján készült költségvetési kiírásból kimaradt a VRV rendszerű fűtés-hűtés, helyette a bejáráson elhangzattak szerinti klíma berendezések lesznek költségelve.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</si>
</sst>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6" formatCode="#,##0\ &quot;Ft&quot;;[Red]\-#,##0\ &quot;Ft&quot;"/>
    <numFmt numFmtId="44" formatCode="_-* #,##0.00\ &quot;Ft&quot;_-;\-* #,##0.00\ &quot;Ft&quot;_-;_-* &quot;-&quot;??\ &quot;Ft&quot;_-;_-@_-"/>
    <numFmt numFmtId="43" formatCode="_-* #,##0.00_-;\-* #,##0.00_-;_-* &quot;-&quot;??_-;_-@_-"/>
    <numFmt numFmtId="164" formatCode="_-* #,##0\ &quot;Ft&quot;_-;\-* #,##0\ &quot;Ft&quot;_-;_-* &quot;-&quot;??\ &quot;Ft&quot;_-;_-@_-"/>
    <numFmt numFmtId="165" formatCode="_-* #,##0_-;\-* #,##0_-;_-* &quot;-&quot;??_-;_-@_-"/>
    <numFmt numFmtId="166" formatCode="#,##0_ ;\-#,##0\ "/>
  </numFmts>
  <fonts count="20" x14ac:knownFonts="1">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2"/>
      <color theme="1"/>
      <name val="Times New Roman"/>
      <family val="1"/>
      <charset val="238"/>
    </font>
    <font>
      <sz val="11"/>
      <color theme="1"/>
      <name val="Calibri"/>
      <family val="2"/>
      <charset val="238"/>
    </font>
    <font>
      <b/>
      <i/>
      <sz val="11"/>
      <color theme="1"/>
      <name val="Calibri"/>
      <family val="2"/>
      <charset val="238"/>
      <scheme val="minor"/>
    </font>
    <font>
      <u/>
      <sz val="11"/>
      <color theme="10"/>
      <name val="Calibri"/>
      <family val="2"/>
      <charset val="238"/>
      <scheme val="minor"/>
    </font>
    <font>
      <sz val="12"/>
      <color theme="1"/>
      <name val="Calibri"/>
      <family val="2"/>
      <charset val="238"/>
      <scheme val="minor"/>
    </font>
    <font>
      <b/>
      <sz val="14"/>
      <color theme="1"/>
      <name val="Calibri"/>
      <family val="2"/>
      <charset val="238"/>
    </font>
    <font>
      <sz val="12"/>
      <color theme="1"/>
      <name val="Calibri"/>
      <family val="2"/>
      <charset val="238"/>
    </font>
    <font>
      <b/>
      <sz val="12"/>
      <color theme="1"/>
      <name val="Calibri"/>
      <family val="2"/>
      <charset val="238"/>
    </font>
    <font>
      <sz val="11"/>
      <name val="Calibri"/>
      <family val="2"/>
      <charset val="238"/>
    </font>
    <font>
      <b/>
      <sz val="16"/>
      <color theme="1"/>
      <name val="Calibri"/>
      <family val="2"/>
      <charset val="238"/>
    </font>
    <font>
      <b/>
      <sz val="10"/>
      <color theme="1"/>
      <name val="Calibri"/>
      <family val="2"/>
      <charset val="238"/>
    </font>
    <font>
      <sz val="10"/>
      <color theme="1"/>
      <name val="Calibri"/>
      <family val="2"/>
      <charset val="238"/>
    </font>
    <font>
      <b/>
      <sz val="11"/>
      <color theme="1"/>
      <name val="Calibri"/>
      <family val="2"/>
      <charset val="238"/>
    </font>
    <font>
      <b/>
      <sz val="10"/>
      <color theme="1"/>
      <name val="Calibri"/>
      <family val="2"/>
      <charset val="238"/>
      <scheme val="minor"/>
    </font>
    <font>
      <sz val="10"/>
      <color theme="1"/>
      <name val="Calibri"/>
      <family val="2"/>
      <charset val="238"/>
      <scheme val="minor"/>
    </font>
    <font>
      <sz val="10"/>
      <color rgb="FFFF0000"/>
      <name val="Calibri"/>
      <family val="2"/>
      <charset val="238"/>
      <scheme val="minor"/>
    </font>
    <font>
      <sz val="11"/>
      <color theme="1"/>
      <name val="Calibri"/>
      <family val="2"/>
      <scheme val="minor"/>
    </font>
  </fonts>
  <fills count="6">
    <fill>
      <patternFill patternType="none"/>
    </fill>
    <fill>
      <patternFill patternType="gray125"/>
    </fill>
    <fill>
      <patternFill patternType="solid">
        <fgColor theme="9" tint="0.39997558519241921"/>
        <bgColor indexed="64"/>
      </patternFill>
    </fill>
    <fill>
      <patternFill patternType="solid">
        <fgColor theme="7" tint="0.39997558519241921"/>
        <bgColor indexed="64"/>
      </patternFill>
    </fill>
    <fill>
      <patternFill patternType="solid">
        <fgColor theme="5" tint="0.39997558519241921"/>
        <bgColor indexed="64"/>
      </patternFill>
    </fill>
    <fill>
      <patternFill patternType="solid">
        <fgColor theme="4" tint="0.39997558519241921"/>
        <bgColor indexed="64"/>
      </patternFill>
    </fill>
  </fills>
  <borders count="4">
    <border>
      <left/>
      <right/>
      <top/>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s>
  <cellStyleXfs count="6">
    <xf numFmtId="0" fontId="0" fillId="0" borderId="0"/>
    <xf numFmtId="43" fontId="1" fillId="0" borderId="0" applyFont="0" applyFill="0" applyBorder="0" applyAlignment="0" applyProtection="0"/>
    <xf numFmtId="44" fontId="1" fillId="0" borderId="0" applyFont="0" applyFill="0" applyBorder="0" applyAlignment="0" applyProtection="0"/>
    <xf numFmtId="0" fontId="6" fillId="0" borderId="0" applyNumberFormat="0" applyFill="0" applyBorder="0" applyAlignment="0" applyProtection="0"/>
    <xf numFmtId="0" fontId="19" fillId="0" borderId="0"/>
    <xf numFmtId="0" fontId="1" fillId="0" borderId="0"/>
  </cellStyleXfs>
  <cellXfs count="119">
    <xf numFmtId="0" fontId="0" fillId="0" borderId="0" xfId="0"/>
    <xf numFmtId="0" fontId="5" fillId="0" borderId="0" xfId="0" applyFont="1" applyAlignment="1">
      <alignment wrapText="1"/>
    </xf>
    <xf numFmtId="164" fontId="0" fillId="0" borderId="0" xfId="2" applyNumberFormat="1" applyFont="1" applyFill="1" applyBorder="1"/>
    <xf numFmtId="3" fontId="0" fillId="0" borderId="0" xfId="2" applyNumberFormat="1" applyFont="1" applyFill="1" applyBorder="1"/>
    <xf numFmtId="0" fontId="2" fillId="0" borderId="0" xfId="0" applyFont="1"/>
    <xf numFmtId="0" fontId="2" fillId="0" borderId="1" xfId="0" applyFont="1" applyBorder="1"/>
    <xf numFmtId="3" fontId="2" fillId="0" borderId="1" xfId="0" applyNumberFormat="1" applyFont="1" applyBorder="1"/>
    <xf numFmtId="0" fontId="7" fillId="0" borderId="0" xfId="0" applyFont="1" applyAlignment="1">
      <alignment vertical="top"/>
    </xf>
    <xf numFmtId="0" fontId="7" fillId="0" borderId="2" xfId="0" applyFont="1" applyBorder="1" applyAlignment="1">
      <alignment vertical="top"/>
    </xf>
    <xf numFmtId="0" fontId="7" fillId="0" borderId="2" xfId="0" applyFont="1" applyBorder="1" applyAlignment="1">
      <alignment horizontal="right" vertical="top"/>
    </xf>
    <xf numFmtId="0" fontId="9" fillId="2" borderId="0" xfId="0" applyFont="1" applyFill="1" applyAlignment="1">
      <alignment wrapText="1"/>
    </xf>
    <xf numFmtId="0" fontId="9" fillId="0" borderId="0" xfId="0" applyFont="1" applyBorder="1" applyAlignment="1">
      <alignment wrapText="1"/>
    </xf>
    <xf numFmtId="0" fontId="10" fillId="0" borderId="1" xfId="0" applyFont="1" applyBorder="1" applyAlignment="1">
      <alignment vertical="top" wrapText="1"/>
    </xf>
    <xf numFmtId="0" fontId="10" fillId="0" borderId="1" xfId="0" applyFont="1" applyBorder="1" applyAlignment="1">
      <alignment horizontal="right" vertical="top" wrapText="1"/>
    </xf>
    <xf numFmtId="0" fontId="10" fillId="0" borderId="0" xfId="0" applyFont="1" applyBorder="1" applyAlignment="1">
      <alignment vertical="top" wrapText="1"/>
    </xf>
    <xf numFmtId="0" fontId="11" fillId="0" borderId="0" xfId="3" applyFont="1" applyAlignment="1">
      <alignment vertical="top" wrapText="1"/>
    </xf>
    <xf numFmtId="0" fontId="9" fillId="0" borderId="0" xfId="0" applyFont="1" applyBorder="1" applyAlignment="1">
      <alignment vertical="top" wrapText="1"/>
    </xf>
    <xf numFmtId="0" fontId="9" fillId="0" borderId="0" xfId="0" applyFont="1" applyAlignment="1">
      <alignment vertical="top" wrapText="1"/>
    </xf>
    <xf numFmtId="0" fontId="9" fillId="3" borderId="0" xfId="0" applyFont="1" applyFill="1" applyAlignment="1">
      <alignment wrapText="1"/>
    </xf>
    <xf numFmtId="0" fontId="4" fillId="0" borderId="0" xfId="3" applyFont="1" applyAlignment="1">
      <alignment vertical="top" wrapText="1"/>
    </xf>
    <xf numFmtId="0" fontId="9" fillId="4" borderId="0" xfId="0" applyFont="1" applyFill="1" applyAlignment="1">
      <alignment wrapText="1"/>
    </xf>
    <xf numFmtId="0" fontId="9" fillId="5" borderId="0" xfId="0" applyFont="1" applyFill="1" applyAlignment="1">
      <alignment wrapText="1"/>
    </xf>
    <xf numFmtId="0" fontId="11" fillId="0" borderId="0" xfId="3" applyFont="1"/>
    <xf numFmtId="6" fontId="9" fillId="0" borderId="0" xfId="0" applyNumberFormat="1" applyFont="1" applyAlignment="1">
      <alignment vertical="top" wrapText="1"/>
    </xf>
    <xf numFmtId="0" fontId="8" fillId="2" borderId="1" xfId="0" applyFont="1" applyFill="1" applyBorder="1" applyAlignment="1">
      <alignment vertical="top" wrapText="1"/>
    </xf>
    <xf numFmtId="6" fontId="8" fillId="2" borderId="1" xfId="0" applyNumberFormat="1" applyFont="1" applyFill="1" applyBorder="1" applyAlignment="1">
      <alignment vertical="top" wrapText="1"/>
    </xf>
    <xf numFmtId="0" fontId="8" fillId="3" borderId="1" xfId="0" applyFont="1" applyFill="1" applyBorder="1" applyAlignment="1">
      <alignment vertical="top" wrapText="1"/>
    </xf>
    <xf numFmtId="6" fontId="8" fillId="3" borderId="1" xfId="0" applyNumberFormat="1" applyFont="1" applyFill="1" applyBorder="1" applyAlignment="1">
      <alignment vertical="top" wrapText="1"/>
    </xf>
    <xf numFmtId="0" fontId="8" fillId="4" borderId="1" xfId="0" applyFont="1" applyFill="1" applyBorder="1" applyAlignment="1">
      <alignment vertical="top" wrapText="1"/>
    </xf>
    <xf numFmtId="6" fontId="8" fillId="4" borderId="1" xfId="0" applyNumberFormat="1" applyFont="1" applyFill="1" applyBorder="1" applyAlignment="1">
      <alignment vertical="top" wrapText="1"/>
    </xf>
    <xf numFmtId="0" fontId="8" fillId="5" borderId="1" xfId="0" applyFont="1" applyFill="1" applyBorder="1" applyAlignment="1">
      <alignment vertical="top" wrapText="1"/>
    </xf>
    <xf numFmtId="6" fontId="8" fillId="5" borderId="1" xfId="0" applyNumberFormat="1" applyFont="1" applyFill="1" applyBorder="1" applyAlignment="1">
      <alignment vertical="top" wrapText="1"/>
    </xf>
    <xf numFmtId="0" fontId="12" fillId="5" borderId="0" xfId="0" applyFont="1" applyFill="1" applyAlignment="1"/>
    <xf numFmtId="0" fontId="12" fillId="4" borderId="0" xfId="0" applyFont="1" applyFill="1" applyAlignment="1"/>
    <xf numFmtId="0" fontId="12" fillId="3" borderId="0" xfId="0" applyFont="1" applyFill="1" applyAlignment="1"/>
    <xf numFmtId="0" fontId="12" fillId="2" borderId="0" xfId="0" applyFont="1" applyFill="1" applyAlignment="1"/>
    <xf numFmtId="6" fontId="7" fillId="0" borderId="2" xfId="0" applyNumberFormat="1" applyFont="1" applyBorder="1" applyAlignment="1">
      <alignment vertical="top"/>
    </xf>
    <xf numFmtId="9" fontId="7" fillId="0" borderId="2" xfId="0" applyNumberFormat="1" applyFont="1" applyBorder="1" applyAlignment="1">
      <alignment vertical="top"/>
    </xf>
    <xf numFmtId="0" fontId="13" fillId="0" borderId="1" xfId="0" applyFont="1" applyBorder="1" applyAlignment="1">
      <alignment horizontal="left" vertical="top" wrapText="1"/>
    </xf>
    <xf numFmtId="0" fontId="13" fillId="0" borderId="1" xfId="0" applyFont="1" applyBorder="1" applyAlignment="1">
      <alignment vertical="top" wrapText="1"/>
    </xf>
    <xf numFmtId="0" fontId="13" fillId="0" borderId="1" xfId="0" applyFont="1" applyBorder="1" applyAlignment="1">
      <alignment horizontal="right" vertical="top" wrapText="1"/>
    </xf>
    <xf numFmtId="0" fontId="4" fillId="0" borderId="0" xfId="0" applyFont="1"/>
    <xf numFmtId="0" fontId="14" fillId="0" borderId="0" xfId="0" applyFont="1" applyAlignment="1">
      <alignment horizontal="left" vertical="top" wrapText="1"/>
    </xf>
    <xf numFmtId="0" fontId="14" fillId="0" borderId="0" xfId="0" applyFont="1" applyAlignment="1">
      <alignment vertical="top" wrapText="1"/>
    </xf>
    <xf numFmtId="0" fontId="14" fillId="0" borderId="0" xfId="0" applyFont="1" applyAlignment="1">
      <alignment horizontal="right" vertical="top" wrapText="1"/>
    </xf>
    <xf numFmtId="3" fontId="14" fillId="0" borderId="0" xfId="0" applyNumberFormat="1" applyFont="1" applyAlignment="1">
      <alignment horizontal="right" vertical="top" wrapText="1"/>
    </xf>
    <xf numFmtId="0" fontId="15" fillId="0" borderId="1" xfId="0" applyFont="1" applyBorder="1" applyAlignment="1">
      <alignment horizontal="left" vertical="top" wrapText="1"/>
    </xf>
    <xf numFmtId="0" fontId="15" fillId="0" borderId="1" xfId="0" applyFont="1" applyBorder="1" applyAlignment="1">
      <alignment vertical="top" wrapText="1"/>
    </xf>
    <xf numFmtId="3" fontId="15" fillId="0" borderId="1" xfId="0" applyNumberFormat="1" applyFont="1" applyBorder="1" applyAlignment="1">
      <alignment horizontal="right" vertical="top" wrapText="1"/>
    </xf>
    <xf numFmtId="0" fontId="15" fillId="0" borderId="0" xfId="0" applyFont="1" applyBorder="1" applyAlignment="1">
      <alignment vertical="top" wrapText="1"/>
    </xf>
    <xf numFmtId="0" fontId="16" fillId="0" borderId="1" xfId="0" applyFont="1" applyBorder="1" applyAlignment="1">
      <alignment horizontal="left" vertical="top" wrapText="1"/>
    </xf>
    <xf numFmtId="0" fontId="16" fillId="0" borderId="1" xfId="0" applyFont="1" applyBorder="1" applyAlignment="1">
      <alignment vertical="top" wrapText="1"/>
    </xf>
    <xf numFmtId="0" fontId="16" fillId="0" borderId="1" xfId="0" applyFont="1" applyBorder="1" applyAlignment="1">
      <alignment horizontal="right" vertical="top" wrapText="1"/>
    </xf>
    <xf numFmtId="0" fontId="0" fillId="0" borderId="0" xfId="0" applyFont="1"/>
    <xf numFmtId="0" fontId="17" fillId="0" borderId="0" xfId="0" applyFont="1" applyAlignment="1">
      <alignment horizontal="left" vertical="top" wrapText="1"/>
    </xf>
    <xf numFmtId="0" fontId="17" fillId="0" borderId="0" xfId="0" applyFont="1" applyAlignment="1">
      <alignment vertical="top" wrapText="1"/>
    </xf>
    <xf numFmtId="0" fontId="17" fillId="0" borderId="0" xfId="0" applyFont="1" applyAlignment="1">
      <alignment horizontal="right" vertical="top" wrapText="1"/>
    </xf>
    <xf numFmtId="0" fontId="2" fillId="0" borderId="1" xfId="0" applyFont="1" applyBorder="1" applyAlignment="1">
      <alignment horizontal="left" vertical="top" wrapText="1"/>
    </xf>
    <xf numFmtId="0" fontId="2" fillId="0" borderId="1" xfId="0" applyFont="1" applyBorder="1" applyAlignment="1">
      <alignment vertical="top" wrapText="1"/>
    </xf>
    <xf numFmtId="0" fontId="2" fillId="0" borderId="1" xfId="0" applyFont="1" applyBorder="1" applyAlignment="1">
      <alignment horizontal="right" vertical="top" wrapText="1"/>
    </xf>
    <xf numFmtId="0" fontId="2" fillId="0" borderId="0" xfId="0" applyFont="1" applyBorder="1" applyAlignment="1">
      <alignment vertical="top" wrapText="1"/>
    </xf>
    <xf numFmtId="3" fontId="17" fillId="0" borderId="0" xfId="0" applyNumberFormat="1" applyFont="1" applyAlignment="1">
      <alignment horizontal="right" vertical="top" wrapText="1"/>
    </xf>
    <xf numFmtId="3" fontId="2" fillId="0" borderId="1" xfId="0" applyNumberFormat="1" applyFont="1" applyBorder="1" applyAlignment="1">
      <alignment horizontal="right" vertical="top" wrapText="1"/>
    </xf>
    <xf numFmtId="165" fontId="2" fillId="0" borderId="1" xfId="1" applyNumberFormat="1" applyFont="1" applyBorder="1" applyAlignment="1">
      <alignment horizontal="right" vertical="top" wrapText="1"/>
    </xf>
    <xf numFmtId="165" fontId="2" fillId="0" borderId="1" xfId="1" applyNumberFormat="1" applyFont="1" applyBorder="1" applyAlignment="1">
      <alignment horizontal="left" vertical="top" wrapText="1"/>
    </xf>
    <xf numFmtId="165" fontId="2" fillId="0" borderId="1" xfId="1" applyNumberFormat="1" applyFont="1" applyBorder="1" applyAlignment="1">
      <alignment vertical="top" wrapText="1"/>
    </xf>
    <xf numFmtId="165" fontId="2" fillId="0" borderId="0" xfId="1" applyNumberFormat="1" applyFont="1" applyBorder="1" applyAlignment="1">
      <alignment vertical="top" wrapText="1"/>
    </xf>
    <xf numFmtId="165" fontId="17" fillId="0" borderId="0" xfId="1" applyNumberFormat="1" applyFont="1" applyAlignment="1">
      <alignment horizontal="right" wrapText="1"/>
    </xf>
    <xf numFmtId="165" fontId="2" fillId="0" borderId="1" xfId="1" applyNumberFormat="1" applyFont="1" applyBorder="1" applyAlignment="1">
      <alignment horizontal="right" wrapText="1"/>
    </xf>
    <xf numFmtId="166" fontId="17" fillId="0" borderId="0" xfId="1" applyNumberFormat="1" applyFont="1" applyAlignment="1">
      <alignment horizontal="right" wrapText="1"/>
    </xf>
    <xf numFmtId="166" fontId="2" fillId="0" borderId="1" xfId="1" applyNumberFormat="1" applyFont="1" applyBorder="1" applyAlignment="1">
      <alignment horizontal="right" wrapText="1"/>
    </xf>
    <xf numFmtId="3" fontId="14" fillId="0" borderId="0" xfId="0" applyNumberFormat="1" applyFont="1" applyAlignment="1">
      <alignment horizontal="right"/>
    </xf>
    <xf numFmtId="3" fontId="17" fillId="0" borderId="0" xfId="0" applyNumberFormat="1" applyFont="1" applyAlignment="1">
      <alignment horizontal="right" wrapText="1"/>
    </xf>
    <xf numFmtId="3" fontId="2" fillId="0" borderId="1" xfId="0" applyNumberFormat="1" applyFont="1" applyBorder="1" applyAlignment="1">
      <alignment horizontal="right" wrapText="1"/>
    </xf>
    <xf numFmtId="3" fontId="17" fillId="0" borderId="0" xfId="0" applyNumberFormat="1" applyFont="1" applyAlignment="1">
      <alignment horizontal="right"/>
    </xf>
    <xf numFmtId="3" fontId="2" fillId="0" borderId="1" xfId="0" applyNumberFormat="1" applyFont="1" applyBorder="1" applyAlignment="1">
      <alignment horizontal="right"/>
    </xf>
    <xf numFmtId="0" fontId="17" fillId="0" borderId="0" xfId="0" applyFont="1" applyAlignment="1">
      <alignment wrapText="1"/>
    </xf>
    <xf numFmtId="0" fontId="14" fillId="0" borderId="0" xfId="0" applyFont="1" applyAlignment="1">
      <alignment horizontal="right"/>
    </xf>
    <xf numFmtId="0" fontId="14" fillId="0" borderId="0" xfId="0" applyFont="1" applyAlignment="1"/>
    <xf numFmtId="0" fontId="15" fillId="0" borderId="1" xfId="0" applyFont="1" applyBorder="1" applyAlignment="1">
      <alignment horizontal="right"/>
    </xf>
    <xf numFmtId="0" fontId="15" fillId="0" borderId="1" xfId="0" applyFont="1" applyBorder="1" applyAlignment="1"/>
    <xf numFmtId="0" fontId="17" fillId="0" borderId="0" xfId="0" applyFont="1" applyAlignment="1">
      <alignment horizontal="right"/>
    </xf>
    <xf numFmtId="0" fontId="17" fillId="0" borderId="0" xfId="0" applyFont="1" applyAlignment="1"/>
    <xf numFmtId="0" fontId="2" fillId="0" borderId="1" xfId="0" applyFont="1" applyBorder="1" applyAlignment="1">
      <alignment horizontal="right"/>
    </xf>
    <xf numFmtId="0" fontId="2" fillId="0" borderId="1" xfId="0" applyFont="1" applyBorder="1" applyAlignment="1"/>
    <xf numFmtId="0" fontId="17" fillId="0" borderId="0" xfId="0" applyFont="1" applyAlignment="1">
      <alignment horizontal="right" wrapText="1"/>
    </xf>
    <xf numFmtId="0" fontId="2" fillId="0" borderId="1" xfId="0" applyFont="1" applyBorder="1" applyAlignment="1">
      <alignment horizontal="right" wrapText="1"/>
    </xf>
    <xf numFmtId="0" fontId="2" fillId="0" borderId="1" xfId="0" applyFont="1" applyBorder="1" applyAlignment="1">
      <alignment wrapText="1"/>
    </xf>
    <xf numFmtId="165" fontId="17" fillId="0" borderId="0" xfId="1" applyNumberFormat="1" applyFont="1" applyAlignment="1">
      <alignment horizontal="right"/>
    </xf>
    <xf numFmtId="165" fontId="2" fillId="0" borderId="1" xfId="1" applyNumberFormat="1" applyFont="1" applyBorder="1" applyAlignment="1">
      <alignment horizontal="right"/>
    </xf>
    <xf numFmtId="0" fontId="16" fillId="0" borderId="0" xfId="0" applyFont="1" applyAlignment="1">
      <alignment vertical="top" wrapText="1"/>
    </xf>
    <xf numFmtId="0" fontId="2" fillId="0" borderId="0" xfId="0" applyFont="1" applyAlignment="1">
      <alignment vertical="top" wrapText="1"/>
    </xf>
    <xf numFmtId="0" fontId="0" fillId="0" borderId="0" xfId="0" applyFont="1" applyAlignment="1">
      <alignment vertical="top" wrapText="1"/>
    </xf>
    <xf numFmtId="0" fontId="0" fillId="0" borderId="0" xfId="0" applyFont="1" applyAlignment="1">
      <alignment wrapText="1"/>
    </xf>
    <xf numFmtId="0" fontId="0" fillId="0" borderId="1" xfId="0" applyFont="1" applyBorder="1" applyAlignment="1">
      <alignment horizontal="center"/>
    </xf>
    <xf numFmtId="0" fontId="0" fillId="0" borderId="1" xfId="0" applyFont="1" applyBorder="1"/>
    <xf numFmtId="0" fontId="2" fillId="0" borderId="1" xfId="0" applyFont="1" applyBorder="1" applyAlignment="1">
      <alignment horizontal="center"/>
    </xf>
    <xf numFmtId="0" fontId="0" fillId="0" borderId="0" xfId="0" applyFont="1" applyAlignment="1">
      <alignment horizontal="center" vertical="center"/>
    </xf>
    <xf numFmtId="0" fontId="0" fillId="0" borderId="0" xfId="0" applyFont="1" applyAlignment="1">
      <alignment horizontal="right"/>
    </xf>
    <xf numFmtId="0" fontId="17" fillId="0" borderId="0" xfId="0" applyFont="1" applyAlignment="1">
      <alignment horizontal="center" vertical="top"/>
    </xf>
    <xf numFmtId="4" fontId="17" fillId="0" borderId="0" xfId="0" applyNumberFormat="1" applyFont="1"/>
    <xf numFmtId="0" fontId="17" fillId="0" borderId="0" xfId="0" applyFont="1"/>
    <xf numFmtId="3" fontId="17" fillId="0" borderId="0" xfId="0" applyNumberFormat="1" applyFont="1" applyAlignment="1">
      <alignment wrapText="1"/>
    </xf>
    <xf numFmtId="3" fontId="17" fillId="0" borderId="0" xfId="0" applyNumberFormat="1" applyFont="1"/>
    <xf numFmtId="0" fontId="17" fillId="0" borderId="0" xfId="0" applyFont="1" applyAlignment="1">
      <alignment horizontal="center"/>
    </xf>
    <xf numFmtId="0" fontId="16" fillId="0" borderId="1" xfId="0" applyFont="1" applyBorder="1" applyAlignment="1">
      <alignment horizontal="center" vertical="top" wrapText="1"/>
    </xf>
    <xf numFmtId="0" fontId="0" fillId="0" borderId="1" xfId="0" applyFont="1" applyBorder="1" applyAlignment="1">
      <alignment wrapText="1"/>
    </xf>
    <xf numFmtId="0" fontId="1" fillId="0" borderId="0" xfId="0" applyFont="1" applyAlignment="1">
      <alignment vertical="top"/>
    </xf>
    <xf numFmtId="0" fontId="3" fillId="0" borderId="0" xfId="4" applyFont="1" applyAlignment="1">
      <alignment vertical="top"/>
    </xf>
    <xf numFmtId="3" fontId="17" fillId="0" borderId="0" xfId="0" applyNumberFormat="1" applyFont="1" applyFill="1" applyAlignment="1">
      <alignment wrapText="1"/>
    </xf>
    <xf numFmtId="3" fontId="17" fillId="0" borderId="0" xfId="0" applyNumberFormat="1" applyFont="1" applyFill="1"/>
    <xf numFmtId="0" fontId="0" fillId="0" borderId="0" xfId="0" applyFont="1" applyAlignment="1">
      <alignment horizontal="left" vertical="top"/>
    </xf>
    <xf numFmtId="0" fontId="3" fillId="0" borderId="0" xfId="0" applyFont="1" applyAlignment="1">
      <alignment vertical="top"/>
    </xf>
    <xf numFmtId="0" fontId="0" fillId="0" borderId="0" xfId="0" applyFont="1" applyAlignment="1">
      <alignment horizontal="left" wrapText="1"/>
    </xf>
    <xf numFmtId="0" fontId="1" fillId="0" borderId="0" xfId="0" applyFont="1" applyAlignment="1">
      <alignment horizontal="center" vertical="top"/>
    </xf>
    <xf numFmtId="6" fontId="7" fillId="0" borderId="3" xfId="0" applyNumberFormat="1" applyFont="1" applyBorder="1" applyAlignment="1">
      <alignment horizontal="center" vertical="top"/>
    </xf>
    <xf numFmtId="6" fontId="7" fillId="0" borderId="2" xfId="0" applyNumberFormat="1" applyFont="1" applyBorder="1" applyAlignment="1">
      <alignment horizontal="center" vertical="top"/>
    </xf>
    <xf numFmtId="6" fontId="7" fillId="0" borderId="1" xfId="0" applyNumberFormat="1" applyFont="1" applyBorder="1" applyAlignment="1">
      <alignment horizontal="center" vertical="top"/>
    </xf>
    <xf numFmtId="0" fontId="3" fillId="0" borderId="3" xfId="5" applyFont="1" applyBorder="1" applyAlignment="1">
      <alignment horizontal="center" vertical="top"/>
    </xf>
  </cellXfs>
  <cellStyles count="6">
    <cellStyle name="Ezres" xfId="1" builtinId="3"/>
    <cellStyle name="Hivatkozás" xfId="3" builtinId="8"/>
    <cellStyle name="Normál" xfId="0" builtinId="0"/>
    <cellStyle name="Normál 2" xfId="4"/>
    <cellStyle name="Normál 3" xfId="5"/>
    <cellStyle name="Pénznem" xfId="2"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tabSelected="1" view="pageBreakPreview" zoomScaleNormal="100" zoomScaleSheetLayoutView="100" workbookViewId="0">
      <selection activeCell="A27" sqref="A27:D27"/>
    </sheetView>
  </sheetViews>
  <sheetFormatPr defaultColWidth="9.109375" defaultRowHeight="14.4" x14ac:dyDescent="0.3"/>
  <cols>
    <col min="1" max="1" width="36.44140625" style="107" customWidth="1"/>
    <col min="2" max="2" width="10.6640625" style="107" customWidth="1"/>
    <col min="3" max="4" width="15.6640625" style="107" customWidth="1"/>
    <col min="5" max="16384" width="9.109375" style="107"/>
  </cols>
  <sheetData>
    <row r="1" spans="1:4" s="112" customFormat="1" ht="15.6" x14ac:dyDescent="0.3">
      <c r="A1" s="112" t="s">
        <v>106</v>
      </c>
      <c r="C1" s="112" t="s">
        <v>107</v>
      </c>
    </row>
    <row r="2" spans="1:4" s="112" customFormat="1" ht="15.6" x14ac:dyDescent="0.3">
      <c r="A2" s="112" t="s">
        <v>107</v>
      </c>
      <c r="C2" s="112" t="s">
        <v>107</v>
      </c>
    </row>
    <row r="3" spans="1:4" s="112" customFormat="1" ht="15.6" x14ac:dyDescent="0.3">
      <c r="A3" s="112" t="s">
        <v>108</v>
      </c>
      <c r="C3" s="112" t="s">
        <v>529</v>
      </c>
    </row>
    <row r="4" spans="1:4" s="112" customFormat="1" ht="15.6" x14ac:dyDescent="0.3">
      <c r="A4" s="112" t="s">
        <v>107</v>
      </c>
      <c r="C4" s="112" t="s">
        <v>530</v>
      </c>
    </row>
    <row r="5" spans="1:4" s="112" customFormat="1" ht="15.6" x14ac:dyDescent="0.3">
      <c r="A5" s="112" t="s">
        <v>107</v>
      </c>
      <c r="C5" s="112" t="s">
        <v>531</v>
      </c>
    </row>
    <row r="6" spans="1:4" s="112" customFormat="1" ht="15.6" x14ac:dyDescent="0.3">
      <c r="A6" s="112" t="s">
        <v>107</v>
      </c>
      <c r="C6" s="112" t="s">
        <v>532</v>
      </c>
    </row>
    <row r="7" spans="1:4" s="112" customFormat="1" ht="15.6" x14ac:dyDescent="0.3">
      <c r="A7" s="112" t="s">
        <v>109</v>
      </c>
      <c r="C7" s="112" t="s">
        <v>533</v>
      </c>
    </row>
    <row r="8" spans="1:4" s="112" customFormat="1" ht="15.6" x14ac:dyDescent="0.3">
      <c r="A8" s="112" t="s">
        <v>534</v>
      </c>
    </row>
    <row r="9" spans="1:4" x14ac:dyDescent="0.3">
      <c r="A9" s="107" t="s">
        <v>110</v>
      </c>
    </row>
    <row r="11" spans="1:4" x14ac:dyDescent="0.3">
      <c r="A11" s="114" t="s">
        <v>111</v>
      </c>
      <c r="B11" s="114"/>
      <c r="C11" s="114"/>
      <c r="D11" s="114"/>
    </row>
    <row r="12" spans="1:4" ht="15.6" x14ac:dyDescent="0.3">
      <c r="A12" s="8" t="s">
        <v>112</v>
      </c>
      <c r="B12" s="8"/>
      <c r="C12" s="9" t="s">
        <v>113</v>
      </c>
      <c r="D12" s="9" t="s">
        <v>114</v>
      </c>
    </row>
    <row r="13" spans="1:4" ht="15.6" x14ac:dyDescent="0.3">
      <c r="A13" s="8" t="s">
        <v>115</v>
      </c>
      <c r="B13" s="8"/>
      <c r="C13" s="36">
        <f>ROUND(SUM(Összesítő!B14+Összesítő!B21+Összesítő!B26+Összesítő!B33),0)</f>
        <v>0</v>
      </c>
      <c r="D13" s="36">
        <f>ROUND(SUM(Összesítő!C14+Összesítő!C21+Összesítő!C26+Összesítő!C33),0)</f>
        <v>0</v>
      </c>
    </row>
    <row r="14" spans="1:4" ht="15.6" x14ac:dyDescent="0.3">
      <c r="A14" s="8" t="s">
        <v>116</v>
      </c>
      <c r="B14" s="8"/>
      <c r="C14" s="36">
        <f>ROUND(C13,0)</f>
        <v>0</v>
      </c>
      <c r="D14" s="36">
        <f>ROUND(D13,0)</f>
        <v>0</v>
      </c>
    </row>
    <row r="15" spans="1:4" ht="15.6" x14ac:dyDescent="0.3">
      <c r="A15" s="8" t="s">
        <v>536</v>
      </c>
      <c r="B15" s="8"/>
      <c r="C15" s="115">
        <f>C14+D14</f>
        <v>0</v>
      </c>
      <c r="D15" s="115">
        <f>ROUND(D14,0)</f>
        <v>0</v>
      </c>
    </row>
    <row r="16" spans="1:4" ht="15.6" x14ac:dyDescent="0.3">
      <c r="A16" s="8" t="s">
        <v>537</v>
      </c>
      <c r="B16" s="8"/>
      <c r="C16" s="115">
        <f>ROUND(0.05*C15,0)</f>
        <v>0</v>
      </c>
      <c r="D16" s="115">
        <f>ROUND(D15,0)</f>
        <v>0</v>
      </c>
    </row>
    <row r="17" spans="1:5" ht="15.6" x14ac:dyDescent="0.3">
      <c r="A17" s="7" t="s">
        <v>538</v>
      </c>
      <c r="B17" s="7"/>
      <c r="C17" s="115">
        <f>ROUND(C15+C16,0)</f>
        <v>0</v>
      </c>
      <c r="D17" s="115"/>
    </row>
    <row r="18" spans="1:5" ht="15.6" x14ac:dyDescent="0.3">
      <c r="A18" s="8" t="s">
        <v>539</v>
      </c>
      <c r="B18" s="37">
        <v>0.27</v>
      </c>
      <c r="C18" s="116">
        <f>ROUND(C17*B18,0)</f>
        <v>0</v>
      </c>
      <c r="D18" s="116"/>
    </row>
    <row r="19" spans="1:5" ht="15.6" x14ac:dyDescent="0.3">
      <c r="A19" s="8" t="s">
        <v>540</v>
      </c>
      <c r="B19" s="8"/>
      <c r="C19" s="117">
        <f>ROUND(C17+C18,0)</f>
        <v>0</v>
      </c>
      <c r="D19" s="117"/>
    </row>
    <row r="22" spans="1:5" ht="15.6" x14ac:dyDescent="0.3">
      <c r="A22" s="108"/>
      <c r="B22" s="108"/>
      <c r="C22" s="118" t="s">
        <v>535</v>
      </c>
      <c r="D22" s="118"/>
      <c r="E22" s="108"/>
    </row>
    <row r="24" spans="1:5" x14ac:dyDescent="0.3">
      <c r="A24" s="111" t="s">
        <v>524</v>
      </c>
    </row>
    <row r="25" spans="1:5" ht="57" customHeight="1" x14ac:dyDescent="0.3">
      <c r="A25" s="113" t="s">
        <v>528</v>
      </c>
      <c r="B25" s="113"/>
      <c r="C25" s="113"/>
      <c r="D25" s="113"/>
    </row>
    <row r="26" spans="1:5" ht="41.25" customHeight="1" x14ac:dyDescent="0.3">
      <c r="A26" s="113" t="s">
        <v>541</v>
      </c>
      <c r="B26" s="113"/>
      <c r="C26" s="113"/>
      <c r="D26" s="113"/>
    </row>
    <row r="27" spans="1:5" ht="78" customHeight="1" x14ac:dyDescent="0.3">
      <c r="A27" s="113" t="s">
        <v>525</v>
      </c>
      <c r="B27" s="113"/>
      <c r="C27" s="113"/>
      <c r="D27" s="113"/>
    </row>
    <row r="28" spans="1:5" ht="18.75" customHeight="1" x14ac:dyDescent="0.3"/>
    <row r="29" spans="1:5" ht="18.75" customHeight="1" x14ac:dyDescent="0.3"/>
  </sheetData>
  <mergeCells count="10">
    <mergeCell ref="A25:D25"/>
    <mergeCell ref="A26:D26"/>
    <mergeCell ref="A27:D27"/>
    <mergeCell ref="A11:D11"/>
    <mergeCell ref="C17:D17"/>
    <mergeCell ref="C18:D18"/>
    <mergeCell ref="C19:D19"/>
    <mergeCell ref="C22:D22"/>
    <mergeCell ref="C15:D15"/>
    <mergeCell ref="C16:D16"/>
  </mergeCells>
  <pageMargins left="0.98425196850393704" right="0.98425196850393704" top="0.98425196850393704" bottom="0.98425196850393704" header="0.43307086614173229" footer="0.43307086614173229"/>
  <pageSetup paperSize="9" orientation="portrait" verticalDpi="300" r:id="rId1"/>
  <headerFooter>
    <oddFooter>&amp;R&amp;9&amp;P /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I18"/>
  <sheetViews>
    <sheetView view="pageBreakPreview" zoomScaleNormal="100" zoomScaleSheetLayoutView="100" workbookViewId="0">
      <selection activeCell="D14" sqref="D14"/>
    </sheetView>
  </sheetViews>
  <sheetFormatPr defaultColWidth="9.109375" defaultRowHeight="13.8" x14ac:dyDescent="0.3"/>
  <cols>
    <col min="1" max="1" width="4.33203125" style="54" customWidth="1"/>
    <col min="2" max="2" width="9.6640625" style="55" customWidth="1"/>
    <col min="3" max="3" width="32.6640625" style="55" customWidth="1"/>
    <col min="4" max="4" width="6.6640625" style="56" customWidth="1"/>
    <col min="5" max="5" width="6.6640625" style="55" customWidth="1"/>
    <col min="6" max="7" width="8.6640625" style="56" customWidth="1"/>
    <col min="8" max="9" width="10.6640625" style="56" customWidth="1"/>
    <col min="10" max="16384" width="9.109375" style="55"/>
  </cols>
  <sheetData>
    <row r="1" spans="1:9" s="53" customFormat="1" ht="27.6" x14ac:dyDescent="0.3">
      <c r="A1" s="50" t="s">
        <v>3</v>
      </c>
      <c r="B1" s="51" t="s">
        <v>4</v>
      </c>
      <c r="C1" s="51" t="s">
        <v>5</v>
      </c>
      <c r="D1" s="52" t="s">
        <v>6</v>
      </c>
      <c r="E1" s="51" t="s">
        <v>7</v>
      </c>
      <c r="F1" s="52" t="s">
        <v>8</v>
      </c>
      <c r="G1" s="52" t="s">
        <v>9</v>
      </c>
      <c r="H1" s="52" t="s">
        <v>10</v>
      </c>
      <c r="I1" s="52" t="s">
        <v>11</v>
      </c>
    </row>
    <row r="2" spans="1:9" ht="41.4" x14ac:dyDescent="0.3">
      <c r="A2" s="54">
        <v>1</v>
      </c>
      <c r="B2" s="55" t="s">
        <v>61</v>
      </c>
      <c r="C2" s="55" t="s">
        <v>62</v>
      </c>
      <c r="D2" s="81">
        <v>80.600000000000009</v>
      </c>
      <c r="E2" s="82" t="s">
        <v>33</v>
      </c>
      <c r="F2" s="74"/>
      <c r="G2" s="74"/>
      <c r="H2" s="74">
        <f>ROUND(D2*F2, 0)</f>
        <v>0</v>
      </c>
      <c r="I2" s="74">
        <f>ROUND(D2*G2, 0)</f>
        <v>0</v>
      </c>
    </row>
    <row r="3" spans="1:9" ht="8.1" customHeight="1" x14ac:dyDescent="0.3">
      <c r="D3" s="81"/>
      <c r="E3" s="82"/>
      <c r="F3" s="74"/>
      <c r="G3" s="74"/>
      <c r="H3" s="74"/>
      <c r="I3" s="74"/>
    </row>
    <row r="4" spans="1:9" ht="41.4" x14ac:dyDescent="0.3">
      <c r="A4" s="54">
        <v>2</v>
      </c>
      <c r="B4" s="55" t="s">
        <v>63</v>
      </c>
      <c r="C4" s="55" t="s">
        <v>64</v>
      </c>
      <c r="D4" s="81">
        <v>97.7</v>
      </c>
      <c r="E4" s="82" t="s">
        <v>33</v>
      </c>
      <c r="F4" s="74"/>
      <c r="G4" s="74"/>
      <c r="H4" s="74">
        <f>ROUND(D4*F4, 0)</f>
        <v>0</v>
      </c>
      <c r="I4" s="74">
        <f>ROUND(D4*G4, 0)</f>
        <v>0</v>
      </c>
    </row>
    <row r="5" spans="1:9" ht="8.1" customHeight="1" x14ac:dyDescent="0.3">
      <c r="D5" s="81"/>
      <c r="E5" s="82"/>
      <c r="F5" s="74"/>
      <c r="G5" s="74"/>
      <c r="H5" s="74"/>
      <c r="I5" s="74"/>
    </row>
    <row r="6" spans="1:9" ht="55.2" x14ac:dyDescent="0.3">
      <c r="A6" s="54">
        <v>3</v>
      </c>
      <c r="B6" s="55" t="s">
        <v>65</v>
      </c>
      <c r="C6" s="55" t="s">
        <v>66</v>
      </c>
      <c r="D6" s="81">
        <v>11.9</v>
      </c>
      <c r="E6" s="82" t="s">
        <v>33</v>
      </c>
      <c r="F6" s="74"/>
      <c r="G6" s="74"/>
      <c r="H6" s="74">
        <f>ROUND(D6*F6, 0)</f>
        <v>0</v>
      </c>
      <c r="I6" s="74">
        <f>ROUND(D6*G6, 0)</f>
        <v>0</v>
      </c>
    </row>
    <row r="7" spans="1:9" ht="8.1" customHeight="1" x14ac:dyDescent="0.3">
      <c r="D7" s="81"/>
      <c r="E7" s="82"/>
      <c r="F7" s="74"/>
      <c r="G7" s="74"/>
      <c r="H7" s="74"/>
      <c r="I7" s="74"/>
    </row>
    <row r="8" spans="1:9" ht="105.75" customHeight="1" x14ac:dyDescent="0.3">
      <c r="A8" s="54">
        <v>4</v>
      </c>
      <c r="B8" s="55" t="s">
        <v>67</v>
      </c>
      <c r="C8" s="55" t="s">
        <v>125</v>
      </c>
      <c r="D8" s="81">
        <v>153.5</v>
      </c>
      <c r="E8" s="82" t="s">
        <v>33</v>
      </c>
      <c r="F8" s="74"/>
      <c r="G8" s="74"/>
      <c r="H8" s="74">
        <f>ROUND(D8*F8, 0)</f>
        <v>0</v>
      </c>
      <c r="I8" s="74">
        <f>ROUND(D8*G8, 0)</f>
        <v>0</v>
      </c>
    </row>
    <row r="9" spans="1:9" ht="8.1" customHeight="1" x14ac:dyDescent="0.3">
      <c r="D9" s="81"/>
      <c r="E9" s="82"/>
      <c r="F9" s="74"/>
      <c r="G9" s="74"/>
      <c r="H9" s="74"/>
      <c r="I9" s="74"/>
    </row>
    <row r="10" spans="1:9" ht="92.25" customHeight="1" x14ac:dyDescent="0.3">
      <c r="A10" s="54">
        <v>5</v>
      </c>
      <c r="B10" s="55" t="s">
        <v>68</v>
      </c>
      <c r="C10" s="55" t="s">
        <v>69</v>
      </c>
      <c r="D10" s="81">
        <v>79.300000000000011</v>
      </c>
      <c r="E10" s="82" t="s">
        <v>33</v>
      </c>
      <c r="F10" s="74"/>
      <c r="G10" s="74"/>
      <c r="H10" s="74">
        <f>ROUND(D10*F10, 0)</f>
        <v>0</v>
      </c>
      <c r="I10" s="74">
        <f>ROUND(D10*G10, 0)</f>
        <v>0</v>
      </c>
    </row>
    <row r="11" spans="1:9" ht="8.1" customHeight="1" x14ac:dyDescent="0.3">
      <c r="D11" s="81"/>
      <c r="E11" s="82"/>
      <c r="F11" s="74"/>
      <c r="G11" s="74"/>
      <c r="H11" s="74"/>
      <c r="I11" s="74"/>
    </row>
    <row r="12" spans="1:9" ht="93" customHeight="1" x14ac:dyDescent="0.3">
      <c r="A12" s="54">
        <v>6</v>
      </c>
      <c r="B12" s="55" t="s">
        <v>70</v>
      </c>
      <c r="C12" s="55" t="s">
        <v>71</v>
      </c>
      <c r="D12" s="81">
        <v>79.300000000000011</v>
      </c>
      <c r="E12" s="82" t="s">
        <v>33</v>
      </c>
      <c r="F12" s="74"/>
      <c r="G12" s="74"/>
      <c r="H12" s="74">
        <f>ROUND(D12*F12, 0)</f>
        <v>0</v>
      </c>
      <c r="I12" s="74">
        <f>ROUND(D12*G12, 0)</f>
        <v>0</v>
      </c>
    </row>
    <row r="13" spans="1:9" ht="8.1" customHeight="1" x14ac:dyDescent="0.3">
      <c r="D13" s="81"/>
      <c r="E13" s="82"/>
      <c r="F13" s="74"/>
      <c r="G13" s="74"/>
      <c r="H13" s="74"/>
      <c r="I13" s="74"/>
    </row>
    <row r="14" spans="1:9" ht="132" customHeight="1" x14ac:dyDescent="0.3">
      <c r="A14" s="54">
        <v>7</v>
      </c>
      <c r="B14" s="55" t="s">
        <v>72</v>
      </c>
      <c r="C14" s="55" t="s">
        <v>73</v>
      </c>
      <c r="D14" s="81">
        <v>97.7</v>
      </c>
      <c r="E14" s="82" t="s">
        <v>33</v>
      </c>
      <c r="F14" s="74"/>
      <c r="G14" s="74"/>
      <c r="H14" s="74">
        <f>ROUND(D14*F14, 0)</f>
        <v>0</v>
      </c>
      <c r="I14" s="74">
        <f>ROUND(D14*G14, 0)</f>
        <v>0</v>
      </c>
    </row>
    <row r="15" spans="1:9" ht="8.1" customHeight="1" x14ac:dyDescent="0.3">
      <c r="D15" s="81"/>
      <c r="E15" s="82"/>
      <c r="F15" s="74"/>
      <c r="G15" s="74"/>
      <c r="H15" s="74"/>
      <c r="I15" s="74"/>
    </row>
    <row r="16" spans="1:9" ht="135" customHeight="1" x14ac:dyDescent="0.3">
      <c r="A16" s="54">
        <v>8</v>
      </c>
      <c r="B16" s="55" t="s">
        <v>74</v>
      </c>
      <c r="C16" s="55" t="s">
        <v>75</v>
      </c>
      <c r="D16" s="81">
        <v>79.300000000000011</v>
      </c>
      <c r="E16" s="82" t="s">
        <v>33</v>
      </c>
      <c r="F16" s="74"/>
      <c r="G16" s="74"/>
      <c r="H16" s="74">
        <f>ROUND(D16*F16, 0)</f>
        <v>0</v>
      </c>
      <c r="I16" s="74">
        <f>ROUND(D16*G16, 0)</f>
        <v>0</v>
      </c>
    </row>
    <row r="17" spans="1:9" ht="8.1" customHeight="1" x14ac:dyDescent="0.3">
      <c r="D17" s="81"/>
      <c r="E17" s="82"/>
      <c r="F17" s="74"/>
      <c r="G17" s="74"/>
      <c r="H17" s="74"/>
      <c r="I17" s="74"/>
    </row>
    <row r="18" spans="1:9" s="60" customFormat="1" ht="14.4" x14ac:dyDescent="0.3">
      <c r="A18" s="57"/>
      <c r="B18" s="58"/>
      <c r="C18" s="58" t="s">
        <v>22</v>
      </c>
      <c r="D18" s="83"/>
      <c r="E18" s="84"/>
      <c r="F18" s="75"/>
      <c r="G18" s="75"/>
      <c r="H18" s="75">
        <f>ROUND(SUM(H2:H17),0)</f>
        <v>0</v>
      </c>
      <c r="I18" s="75">
        <f>ROUND(SUM(I2:I17),0)</f>
        <v>0</v>
      </c>
    </row>
  </sheetData>
  <pageMargins left="0.23622047244094491" right="0.23622047244094491" top="0.70866141732283472" bottom="0.70866141732283472" header="0.43307086614173229" footer="0.43307086614173229"/>
  <pageSetup paperSize="9" scale="91" orientation="portrait"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I16"/>
  <sheetViews>
    <sheetView view="pageBreakPreview" zoomScaleNormal="100" zoomScaleSheetLayoutView="100" workbookViewId="0">
      <selection activeCell="D12" sqref="D12"/>
    </sheetView>
  </sheetViews>
  <sheetFormatPr defaultColWidth="9.109375" defaultRowHeight="13.8" x14ac:dyDescent="0.3"/>
  <cols>
    <col min="1" max="1" width="4.33203125" style="54" customWidth="1"/>
    <col min="2" max="2" width="9.6640625" style="55" customWidth="1"/>
    <col min="3" max="3" width="32.6640625" style="55" customWidth="1"/>
    <col min="4" max="4" width="6.6640625" style="56" customWidth="1"/>
    <col min="5" max="5" width="6.6640625" style="55" customWidth="1"/>
    <col min="6" max="7" width="8.6640625" style="56" customWidth="1"/>
    <col min="8" max="9" width="10.6640625" style="56" customWidth="1"/>
    <col min="10" max="16384" width="9.109375" style="55"/>
  </cols>
  <sheetData>
    <row r="1" spans="1:9" s="53" customFormat="1" ht="27.6" x14ac:dyDescent="0.3">
      <c r="A1" s="50" t="s">
        <v>3</v>
      </c>
      <c r="B1" s="51" t="s">
        <v>4</v>
      </c>
      <c r="C1" s="51" t="s">
        <v>5</v>
      </c>
      <c r="D1" s="52" t="s">
        <v>6</v>
      </c>
      <c r="E1" s="51" t="s">
        <v>7</v>
      </c>
      <c r="F1" s="52" t="s">
        <v>8</v>
      </c>
      <c r="G1" s="52" t="s">
        <v>9</v>
      </c>
      <c r="H1" s="52" t="s">
        <v>10</v>
      </c>
      <c r="I1" s="52" t="s">
        <v>11</v>
      </c>
    </row>
    <row r="2" spans="1:9" ht="27.6" x14ac:dyDescent="0.3">
      <c r="A2" s="54">
        <v>1</v>
      </c>
      <c r="B2" s="55" t="s">
        <v>77</v>
      </c>
      <c r="C2" s="55" t="s">
        <v>78</v>
      </c>
      <c r="D2" s="81">
        <v>28.6</v>
      </c>
      <c r="E2" s="82" t="s">
        <v>33</v>
      </c>
      <c r="F2" s="74"/>
      <c r="G2" s="74"/>
      <c r="H2" s="74">
        <f>ROUND(D2*F2, 0)</f>
        <v>0</v>
      </c>
      <c r="I2" s="74">
        <f>ROUND(D2*G2, 0)</f>
        <v>0</v>
      </c>
    </row>
    <row r="3" spans="1:9" ht="8.1" customHeight="1" x14ac:dyDescent="0.3">
      <c r="D3" s="81"/>
      <c r="E3" s="82"/>
      <c r="F3" s="74"/>
      <c r="G3" s="74"/>
      <c r="H3" s="74"/>
      <c r="I3" s="74"/>
    </row>
    <row r="4" spans="1:9" ht="136.5" customHeight="1" x14ac:dyDescent="0.3">
      <c r="A4" s="54">
        <v>2</v>
      </c>
      <c r="B4" s="55" t="s">
        <v>127</v>
      </c>
      <c r="C4" s="55" t="s">
        <v>128</v>
      </c>
      <c r="D4" s="81">
        <v>1</v>
      </c>
      <c r="E4" s="82" t="s">
        <v>16</v>
      </c>
      <c r="F4" s="74"/>
      <c r="G4" s="74"/>
      <c r="H4" s="74">
        <f>ROUND(D4*F4, 0)</f>
        <v>0</v>
      </c>
      <c r="I4" s="74">
        <f>ROUND(D4*G4, 0)</f>
        <v>0</v>
      </c>
    </row>
    <row r="5" spans="1:9" ht="8.1" customHeight="1" x14ac:dyDescent="0.3">
      <c r="D5" s="81"/>
      <c r="E5" s="82"/>
      <c r="F5" s="74"/>
      <c r="G5" s="74"/>
      <c r="H5" s="74"/>
      <c r="I5" s="74"/>
    </row>
    <row r="6" spans="1:9" ht="135" customHeight="1" x14ac:dyDescent="0.3">
      <c r="A6" s="54">
        <v>3</v>
      </c>
      <c r="B6" s="55" t="s">
        <v>127</v>
      </c>
      <c r="C6" s="55" t="s">
        <v>129</v>
      </c>
      <c r="D6" s="81">
        <v>1</v>
      </c>
      <c r="E6" s="82" t="s">
        <v>16</v>
      </c>
      <c r="F6" s="74"/>
      <c r="G6" s="74"/>
      <c r="H6" s="74">
        <f>ROUND(D6*F6, 0)</f>
        <v>0</v>
      </c>
      <c r="I6" s="74">
        <f>ROUND(D6*G6, 0)</f>
        <v>0</v>
      </c>
    </row>
    <row r="7" spans="1:9" ht="8.1" customHeight="1" x14ac:dyDescent="0.3">
      <c r="D7" s="81"/>
      <c r="E7" s="82"/>
      <c r="F7" s="74"/>
      <c r="G7" s="74"/>
      <c r="H7" s="74"/>
      <c r="I7" s="74"/>
    </row>
    <row r="8" spans="1:9" ht="152.25" customHeight="1" x14ac:dyDescent="0.3">
      <c r="A8" s="54">
        <v>4</v>
      </c>
      <c r="B8" s="55" t="s">
        <v>130</v>
      </c>
      <c r="C8" s="55" t="s">
        <v>131</v>
      </c>
      <c r="D8" s="81">
        <v>1</v>
      </c>
      <c r="E8" s="82" t="s">
        <v>16</v>
      </c>
      <c r="F8" s="74"/>
      <c r="G8" s="74"/>
      <c r="H8" s="74">
        <f>ROUND(D8*F8, 0)</f>
        <v>0</v>
      </c>
      <c r="I8" s="74">
        <f>ROUND(D8*G8, 0)</f>
        <v>0</v>
      </c>
    </row>
    <row r="9" spans="1:9" ht="8.1" customHeight="1" x14ac:dyDescent="0.3">
      <c r="D9" s="81"/>
      <c r="E9" s="82"/>
      <c r="F9" s="74"/>
      <c r="G9" s="74"/>
      <c r="H9" s="74"/>
      <c r="I9" s="74"/>
    </row>
    <row r="10" spans="1:9" ht="147.75" customHeight="1" x14ac:dyDescent="0.3">
      <c r="A10" s="54">
        <v>5</v>
      </c>
      <c r="B10" s="55" t="s">
        <v>130</v>
      </c>
      <c r="C10" s="55" t="s">
        <v>131</v>
      </c>
      <c r="D10" s="81">
        <v>1</v>
      </c>
      <c r="E10" s="82" t="s">
        <v>16</v>
      </c>
      <c r="F10" s="74"/>
      <c r="G10" s="74"/>
      <c r="H10" s="74">
        <f>ROUND(D10*F10, 0)</f>
        <v>0</v>
      </c>
      <c r="I10" s="74">
        <f>ROUND(D10*G10, 0)</f>
        <v>0</v>
      </c>
    </row>
    <row r="11" spans="1:9" ht="8.1" customHeight="1" x14ac:dyDescent="0.3">
      <c r="D11" s="81"/>
      <c r="E11" s="82"/>
      <c r="F11" s="74"/>
      <c r="G11" s="74"/>
      <c r="H11" s="74"/>
      <c r="I11" s="74"/>
    </row>
    <row r="12" spans="1:9" ht="120.75" customHeight="1" x14ac:dyDescent="0.3">
      <c r="A12" s="54">
        <v>6</v>
      </c>
      <c r="B12" s="55" t="s">
        <v>130</v>
      </c>
      <c r="C12" s="55" t="s">
        <v>515</v>
      </c>
      <c r="D12" s="81">
        <v>1</v>
      </c>
      <c r="E12" s="82" t="s">
        <v>16</v>
      </c>
      <c r="F12" s="74"/>
      <c r="G12" s="74"/>
      <c r="H12" s="74">
        <f>ROUND(D12*F12, 0)</f>
        <v>0</v>
      </c>
      <c r="I12" s="74">
        <f>ROUND(D12*G12, 0)</f>
        <v>0</v>
      </c>
    </row>
    <row r="13" spans="1:9" ht="8.1" customHeight="1" x14ac:dyDescent="0.3">
      <c r="D13" s="81"/>
      <c r="E13" s="82"/>
      <c r="F13" s="74"/>
      <c r="G13" s="74"/>
      <c r="H13" s="74"/>
      <c r="I13" s="74"/>
    </row>
    <row r="14" spans="1:9" s="60" customFormat="1" ht="14.4" x14ac:dyDescent="0.3">
      <c r="A14" s="57"/>
      <c r="B14" s="58"/>
      <c r="C14" s="58" t="s">
        <v>22</v>
      </c>
      <c r="D14" s="83"/>
      <c r="E14" s="84"/>
      <c r="F14" s="75"/>
      <c r="G14" s="75"/>
      <c r="H14" s="75">
        <f>ROUND(SUM(H2:H13),0)</f>
        <v>0</v>
      </c>
      <c r="I14" s="75">
        <f>ROUND(SUM(I2:I13),0)</f>
        <v>0</v>
      </c>
    </row>
    <row r="15" spans="1:9" x14ac:dyDescent="0.3">
      <c r="F15" s="61"/>
      <c r="G15" s="61"/>
      <c r="H15" s="61"/>
      <c r="I15" s="61"/>
    </row>
    <row r="16" spans="1:9" x14ac:dyDescent="0.3">
      <c r="F16" s="61"/>
      <c r="G16" s="61"/>
      <c r="H16" s="61"/>
      <c r="I16" s="61"/>
    </row>
  </sheetData>
  <pageMargins left="0.23622047244094491" right="0.23622047244094491" top="0.70866141732283472" bottom="0.70866141732283472" header="0.43307086614173229" footer="0.43307086614173229"/>
  <pageSetup paperSize="9" scale="90" orientation="portrait"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I18"/>
  <sheetViews>
    <sheetView view="pageBreakPreview" topLeftCell="A7" zoomScaleNormal="100" zoomScaleSheetLayoutView="100" workbookViewId="0">
      <selection activeCell="D16" sqref="D16"/>
    </sheetView>
  </sheetViews>
  <sheetFormatPr defaultColWidth="9.109375" defaultRowHeight="13.8" x14ac:dyDescent="0.3"/>
  <cols>
    <col min="1" max="1" width="4.33203125" style="54" customWidth="1"/>
    <col min="2" max="2" width="9.6640625" style="55" customWidth="1"/>
    <col min="3" max="3" width="32.6640625" style="55" customWidth="1"/>
    <col min="4" max="4" width="6.6640625" style="56" customWidth="1"/>
    <col min="5" max="5" width="6.6640625" style="55" customWidth="1"/>
    <col min="6" max="7" width="8.6640625" style="56" customWidth="1"/>
    <col min="8" max="9" width="10.6640625" style="56" customWidth="1"/>
    <col min="10" max="16384" width="9.109375" style="55"/>
  </cols>
  <sheetData>
    <row r="1" spans="1:9" s="53" customFormat="1" ht="27.6" x14ac:dyDescent="0.3">
      <c r="A1" s="50" t="s">
        <v>3</v>
      </c>
      <c r="B1" s="51" t="s">
        <v>4</v>
      </c>
      <c r="C1" s="51" t="s">
        <v>5</v>
      </c>
      <c r="D1" s="52" t="s">
        <v>6</v>
      </c>
      <c r="E1" s="51" t="s">
        <v>7</v>
      </c>
      <c r="F1" s="52" t="s">
        <v>8</v>
      </c>
      <c r="G1" s="52" t="s">
        <v>9</v>
      </c>
      <c r="H1" s="52" t="s">
        <v>10</v>
      </c>
      <c r="I1" s="52" t="s">
        <v>11</v>
      </c>
    </row>
    <row r="2" spans="1:9" ht="82.8" x14ac:dyDescent="0.3">
      <c r="A2" s="54">
        <v>1</v>
      </c>
      <c r="B2" s="55" t="s">
        <v>80</v>
      </c>
      <c r="C2" s="55" t="s">
        <v>81</v>
      </c>
      <c r="D2" s="85">
        <v>193</v>
      </c>
      <c r="E2" s="76" t="s">
        <v>33</v>
      </c>
      <c r="F2" s="72"/>
      <c r="G2" s="72"/>
      <c r="H2" s="72">
        <f>ROUND(D2*F2, 0)</f>
        <v>0</v>
      </c>
      <c r="I2" s="72">
        <f>ROUND(D2*G2, 0)</f>
        <v>0</v>
      </c>
    </row>
    <row r="3" spans="1:9" ht="8.1" customHeight="1" x14ac:dyDescent="0.3">
      <c r="D3" s="85"/>
      <c r="E3" s="76"/>
      <c r="F3" s="72"/>
      <c r="G3" s="72"/>
      <c r="H3" s="72"/>
      <c r="I3" s="72"/>
    </row>
    <row r="4" spans="1:9" ht="68.25" customHeight="1" x14ac:dyDescent="0.3">
      <c r="A4" s="54">
        <v>2</v>
      </c>
      <c r="B4" s="55" t="s">
        <v>82</v>
      </c>
      <c r="C4" s="55" t="s">
        <v>83</v>
      </c>
      <c r="D4" s="85">
        <v>25</v>
      </c>
      <c r="E4" s="76" t="s">
        <v>33</v>
      </c>
      <c r="F4" s="72"/>
      <c r="G4" s="72"/>
      <c r="H4" s="72">
        <f>ROUND(D4*F4, 0)</f>
        <v>0</v>
      </c>
      <c r="I4" s="72">
        <f>ROUND(D4*G4, 0)</f>
        <v>0</v>
      </c>
    </row>
    <row r="5" spans="1:9" ht="8.1" customHeight="1" x14ac:dyDescent="0.3">
      <c r="D5" s="85"/>
      <c r="E5" s="76"/>
      <c r="F5" s="72"/>
      <c r="G5" s="72"/>
      <c r="H5" s="72"/>
      <c r="I5" s="72"/>
    </row>
    <row r="6" spans="1:9" ht="81.75" customHeight="1" x14ac:dyDescent="0.3">
      <c r="A6" s="54">
        <v>3</v>
      </c>
      <c r="B6" s="55" t="s">
        <v>84</v>
      </c>
      <c r="C6" s="55" t="s">
        <v>85</v>
      </c>
      <c r="D6" s="85">
        <v>133</v>
      </c>
      <c r="E6" s="76" t="s">
        <v>33</v>
      </c>
      <c r="F6" s="72"/>
      <c r="G6" s="72"/>
      <c r="H6" s="72">
        <f>ROUND(D6*F6, 0)</f>
        <v>0</v>
      </c>
      <c r="I6" s="72">
        <f>ROUND(D6*G6, 0)</f>
        <v>0</v>
      </c>
    </row>
    <row r="7" spans="1:9" ht="8.1" customHeight="1" x14ac:dyDescent="0.3">
      <c r="D7" s="85"/>
      <c r="E7" s="76"/>
      <c r="F7" s="72"/>
      <c r="G7" s="72"/>
      <c r="H7" s="72"/>
      <c r="I7" s="72"/>
    </row>
    <row r="8" spans="1:9" ht="84" customHeight="1" x14ac:dyDescent="0.3">
      <c r="A8" s="54">
        <v>4</v>
      </c>
      <c r="B8" s="55" t="s">
        <v>132</v>
      </c>
      <c r="C8" s="55" t="s">
        <v>133</v>
      </c>
      <c r="D8" s="85">
        <v>60</v>
      </c>
      <c r="E8" s="76" t="s">
        <v>33</v>
      </c>
      <c r="F8" s="72"/>
      <c r="G8" s="72"/>
      <c r="H8" s="72">
        <f>ROUND(D8*F8, 0)</f>
        <v>0</v>
      </c>
      <c r="I8" s="72">
        <f>ROUND(D8*G8, 0)</f>
        <v>0</v>
      </c>
    </row>
    <row r="9" spans="1:9" ht="8.1" customHeight="1" x14ac:dyDescent="0.3">
      <c r="D9" s="85"/>
      <c r="E9" s="76"/>
      <c r="F9" s="72"/>
      <c r="G9" s="72"/>
      <c r="H9" s="72"/>
      <c r="I9" s="72"/>
    </row>
    <row r="10" spans="1:9" ht="121.5" customHeight="1" x14ac:dyDescent="0.3">
      <c r="A10" s="54">
        <v>5</v>
      </c>
      <c r="B10" s="55" t="s">
        <v>135</v>
      </c>
      <c r="C10" s="55" t="s">
        <v>134</v>
      </c>
      <c r="D10" s="85">
        <v>133</v>
      </c>
      <c r="E10" s="76" t="s">
        <v>33</v>
      </c>
      <c r="F10" s="72"/>
      <c r="G10" s="72"/>
      <c r="H10" s="72">
        <f>ROUND(D10*F10, 0)</f>
        <v>0</v>
      </c>
      <c r="I10" s="72">
        <f>ROUND(D10*G10, 0)</f>
        <v>0</v>
      </c>
    </row>
    <row r="11" spans="1:9" ht="8.1" customHeight="1" x14ac:dyDescent="0.3">
      <c r="D11" s="85"/>
      <c r="E11" s="76"/>
      <c r="F11" s="72"/>
      <c r="G11" s="72"/>
      <c r="H11" s="72"/>
      <c r="I11" s="72"/>
    </row>
    <row r="12" spans="1:9" ht="122.25" customHeight="1" x14ac:dyDescent="0.3">
      <c r="A12" s="54">
        <v>6</v>
      </c>
      <c r="B12" s="55" t="s">
        <v>136</v>
      </c>
      <c r="C12" s="55" t="s">
        <v>137</v>
      </c>
      <c r="D12" s="85">
        <v>60</v>
      </c>
      <c r="E12" s="76" t="s">
        <v>33</v>
      </c>
      <c r="F12" s="72"/>
      <c r="G12" s="72"/>
      <c r="H12" s="72">
        <f>ROUND(D12*F12, 0)</f>
        <v>0</v>
      </c>
      <c r="I12" s="72">
        <f>ROUND(D12*G12, 0)</f>
        <v>0</v>
      </c>
    </row>
    <row r="13" spans="1:9" ht="8.1" customHeight="1" x14ac:dyDescent="0.3">
      <c r="D13" s="85"/>
      <c r="E13" s="76"/>
      <c r="F13" s="72"/>
      <c r="G13" s="72"/>
      <c r="H13" s="72"/>
      <c r="I13" s="72"/>
    </row>
    <row r="14" spans="1:9" ht="71.25" customHeight="1" x14ac:dyDescent="0.3">
      <c r="A14" s="54">
        <v>7</v>
      </c>
      <c r="B14" s="55" t="s">
        <v>138</v>
      </c>
      <c r="C14" s="55" t="s">
        <v>139</v>
      </c>
      <c r="D14" s="85">
        <v>25</v>
      </c>
      <c r="E14" s="76" t="s">
        <v>33</v>
      </c>
      <c r="F14" s="72"/>
      <c r="G14" s="72"/>
      <c r="H14" s="72">
        <f>ROUND(D14*F14, 0)</f>
        <v>0</v>
      </c>
      <c r="I14" s="72">
        <f>ROUND(D14*G14, 0)</f>
        <v>0</v>
      </c>
    </row>
    <row r="15" spans="1:9" ht="8.1" customHeight="1" x14ac:dyDescent="0.3">
      <c r="D15" s="85"/>
      <c r="E15" s="76"/>
      <c r="F15" s="72"/>
      <c r="G15" s="72"/>
      <c r="H15" s="72"/>
      <c r="I15" s="72"/>
    </row>
    <row r="16" spans="1:9" ht="71.25" customHeight="1" x14ac:dyDescent="0.3">
      <c r="A16" s="54">
        <v>8</v>
      </c>
      <c r="B16" s="55" t="s">
        <v>141</v>
      </c>
      <c r="C16" s="55" t="s">
        <v>140</v>
      </c>
      <c r="D16" s="85">
        <v>25</v>
      </c>
      <c r="E16" s="76" t="s">
        <v>33</v>
      </c>
      <c r="F16" s="72"/>
      <c r="G16" s="72"/>
      <c r="H16" s="72">
        <f>ROUND(D16*F16, 0)</f>
        <v>0</v>
      </c>
      <c r="I16" s="72">
        <f>ROUND(D16*G16, 0)</f>
        <v>0</v>
      </c>
    </row>
    <row r="17" spans="1:9" ht="8.1" customHeight="1" x14ac:dyDescent="0.3">
      <c r="D17" s="85"/>
      <c r="E17" s="76"/>
      <c r="F17" s="72"/>
      <c r="G17" s="72"/>
      <c r="H17" s="72"/>
      <c r="I17" s="72"/>
    </row>
    <row r="18" spans="1:9" s="60" customFormat="1" ht="14.4" x14ac:dyDescent="0.3">
      <c r="A18" s="57"/>
      <c r="B18" s="58"/>
      <c r="C18" s="58" t="s">
        <v>22</v>
      </c>
      <c r="D18" s="86"/>
      <c r="E18" s="87"/>
      <c r="F18" s="73"/>
      <c r="G18" s="73"/>
      <c r="H18" s="73">
        <f>ROUND(SUM(H2:H17),0)</f>
        <v>0</v>
      </c>
      <c r="I18" s="73">
        <f>ROUND(SUM(I2:I17),0)</f>
        <v>0</v>
      </c>
    </row>
  </sheetData>
  <pageMargins left="0.23622047244094491" right="0.23622047244094491" top="0.70866141732283472" bottom="0.70866141732283472" header="0.43307086614173229" footer="0.43307086614173229"/>
  <pageSetup paperSize="9" scale="90" orientation="portrait" verticalDpi="3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I18"/>
  <sheetViews>
    <sheetView view="pageBreakPreview" topLeftCell="A10" zoomScaleNormal="100" zoomScaleSheetLayoutView="100" workbookViewId="0">
      <selection activeCell="D10" sqref="D10"/>
    </sheetView>
  </sheetViews>
  <sheetFormatPr defaultColWidth="9.109375" defaultRowHeight="13.8" x14ac:dyDescent="0.3"/>
  <cols>
    <col min="1" max="1" width="4.33203125" style="54" customWidth="1"/>
    <col min="2" max="2" width="9.6640625" style="55" customWidth="1"/>
    <col min="3" max="3" width="32.6640625" style="55" customWidth="1"/>
    <col min="4" max="4" width="6.6640625" style="56" customWidth="1"/>
    <col min="5" max="5" width="6.6640625" style="55" customWidth="1"/>
    <col min="6" max="7" width="8.6640625" style="56" customWidth="1"/>
    <col min="8" max="9" width="10.6640625" style="56" customWidth="1"/>
    <col min="10" max="16384" width="9.109375" style="55"/>
  </cols>
  <sheetData>
    <row r="1" spans="1:9" s="53" customFormat="1" ht="27.6" x14ac:dyDescent="0.3">
      <c r="A1" s="50" t="s">
        <v>3</v>
      </c>
      <c r="B1" s="51" t="s">
        <v>4</v>
      </c>
      <c r="C1" s="51" t="s">
        <v>5</v>
      </c>
      <c r="D1" s="52" t="s">
        <v>6</v>
      </c>
      <c r="E1" s="51" t="s">
        <v>7</v>
      </c>
      <c r="F1" s="52" t="s">
        <v>8</v>
      </c>
      <c r="G1" s="52" t="s">
        <v>9</v>
      </c>
      <c r="H1" s="52" t="s">
        <v>10</v>
      </c>
      <c r="I1" s="52" t="s">
        <v>11</v>
      </c>
    </row>
    <row r="2" spans="1:9" ht="134.25" customHeight="1" x14ac:dyDescent="0.3">
      <c r="A2" s="54">
        <v>1</v>
      </c>
      <c r="B2" s="55" t="s">
        <v>87</v>
      </c>
      <c r="C2" s="55" t="s">
        <v>88</v>
      </c>
      <c r="D2" s="85">
        <v>68</v>
      </c>
      <c r="E2" s="76" t="s">
        <v>33</v>
      </c>
      <c r="F2" s="72"/>
      <c r="G2" s="72"/>
      <c r="H2" s="72">
        <f>ROUND(D2*F2, 0)</f>
        <v>0</v>
      </c>
      <c r="I2" s="72">
        <f>ROUND(D2*G2, 0)</f>
        <v>0</v>
      </c>
    </row>
    <row r="3" spans="1:9" ht="8.1" customHeight="1" x14ac:dyDescent="0.3">
      <c r="D3" s="85"/>
      <c r="E3" s="76"/>
      <c r="F3" s="72"/>
      <c r="G3" s="72"/>
      <c r="H3" s="72"/>
      <c r="I3" s="72"/>
    </row>
    <row r="4" spans="1:9" ht="105.75" customHeight="1" x14ac:dyDescent="0.3">
      <c r="A4" s="54">
        <v>2</v>
      </c>
      <c r="B4" s="55" t="s">
        <v>89</v>
      </c>
      <c r="C4" s="55" t="s">
        <v>90</v>
      </c>
      <c r="D4" s="85">
        <v>68</v>
      </c>
      <c r="E4" s="76" t="s">
        <v>33</v>
      </c>
      <c r="F4" s="72"/>
      <c r="G4" s="72"/>
      <c r="H4" s="72">
        <f>ROUND(D4*F4, 0)</f>
        <v>0</v>
      </c>
      <c r="I4" s="72">
        <f>ROUND(D4*G4, 0)</f>
        <v>0</v>
      </c>
    </row>
    <row r="5" spans="1:9" ht="8.1" customHeight="1" x14ac:dyDescent="0.3">
      <c r="D5" s="85"/>
      <c r="E5" s="76"/>
      <c r="F5" s="72"/>
      <c r="G5" s="72"/>
      <c r="H5" s="72"/>
      <c r="I5" s="72"/>
    </row>
    <row r="6" spans="1:9" ht="117.75" customHeight="1" x14ac:dyDescent="0.3">
      <c r="A6" s="54">
        <v>3</v>
      </c>
      <c r="B6" s="55" t="s">
        <v>91</v>
      </c>
      <c r="C6" s="55" t="s">
        <v>92</v>
      </c>
      <c r="D6" s="85">
        <v>68</v>
      </c>
      <c r="E6" s="76" t="s">
        <v>33</v>
      </c>
      <c r="F6" s="72"/>
      <c r="G6" s="72"/>
      <c r="H6" s="72">
        <f>ROUND(D6*F6, 0)</f>
        <v>0</v>
      </c>
      <c r="I6" s="72">
        <f>ROUND(D6*G6, 0)</f>
        <v>0</v>
      </c>
    </row>
    <row r="7" spans="1:9" ht="8.1" customHeight="1" x14ac:dyDescent="0.3">
      <c r="D7" s="85"/>
      <c r="E7" s="76"/>
      <c r="F7" s="72"/>
      <c r="G7" s="72"/>
      <c r="H7" s="72"/>
      <c r="I7" s="72"/>
    </row>
    <row r="8" spans="1:9" ht="119.25" customHeight="1" x14ac:dyDescent="0.3">
      <c r="A8" s="54">
        <v>4</v>
      </c>
      <c r="B8" s="55" t="s">
        <v>93</v>
      </c>
      <c r="C8" s="55" t="s">
        <v>94</v>
      </c>
      <c r="D8" s="85">
        <v>12.5</v>
      </c>
      <c r="E8" s="76" t="s">
        <v>33</v>
      </c>
      <c r="F8" s="72"/>
      <c r="G8" s="72"/>
      <c r="H8" s="72">
        <f>ROUND(D8*F8, 0)</f>
        <v>0</v>
      </c>
      <c r="I8" s="72">
        <f>ROUND(D8*G8, 0)</f>
        <v>0</v>
      </c>
    </row>
    <row r="9" spans="1:9" ht="8.1" customHeight="1" x14ac:dyDescent="0.3">
      <c r="D9" s="85"/>
      <c r="E9" s="76"/>
      <c r="F9" s="72"/>
      <c r="G9" s="72"/>
      <c r="H9" s="72"/>
      <c r="I9" s="72"/>
    </row>
    <row r="10" spans="1:9" ht="120.75" customHeight="1" x14ac:dyDescent="0.3">
      <c r="A10" s="54">
        <v>5</v>
      </c>
      <c r="B10" s="55" t="s">
        <v>95</v>
      </c>
      <c r="C10" s="55" t="s">
        <v>96</v>
      </c>
      <c r="D10" s="85">
        <v>68</v>
      </c>
      <c r="E10" s="76" t="s">
        <v>33</v>
      </c>
      <c r="F10" s="72"/>
      <c r="G10" s="72"/>
      <c r="H10" s="72">
        <f>ROUND(D10*F10, 0)</f>
        <v>0</v>
      </c>
      <c r="I10" s="72">
        <f>ROUND(D10*G10, 0)</f>
        <v>0</v>
      </c>
    </row>
    <row r="11" spans="1:9" ht="8.1" customHeight="1" x14ac:dyDescent="0.3">
      <c r="D11" s="85"/>
      <c r="E11" s="76"/>
      <c r="F11" s="72"/>
      <c r="G11" s="72"/>
      <c r="H11" s="72"/>
      <c r="I11" s="72"/>
    </row>
    <row r="12" spans="1:9" ht="131.25" customHeight="1" x14ac:dyDescent="0.3">
      <c r="A12" s="54">
        <v>6</v>
      </c>
      <c r="B12" s="55" t="s">
        <v>97</v>
      </c>
      <c r="C12" s="55" t="s">
        <v>98</v>
      </c>
      <c r="D12" s="85">
        <v>7.3</v>
      </c>
      <c r="E12" s="76" t="s">
        <v>33</v>
      </c>
      <c r="F12" s="72"/>
      <c r="G12" s="72"/>
      <c r="H12" s="72">
        <f>ROUND(D12*F12, 0)</f>
        <v>0</v>
      </c>
      <c r="I12" s="72">
        <f>ROUND(D12*G12, 0)</f>
        <v>0</v>
      </c>
    </row>
    <row r="13" spans="1:9" ht="8.1" customHeight="1" x14ac:dyDescent="0.3">
      <c r="D13" s="85"/>
      <c r="E13" s="76"/>
      <c r="F13" s="72"/>
      <c r="G13" s="72"/>
      <c r="H13" s="72"/>
      <c r="I13" s="72"/>
    </row>
    <row r="14" spans="1:9" ht="120.75" customHeight="1" x14ac:dyDescent="0.3">
      <c r="A14" s="54">
        <v>7</v>
      </c>
      <c r="B14" s="55" t="s">
        <v>99</v>
      </c>
      <c r="C14" s="55" t="s">
        <v>100</v>
      </c>
      <c r="D14" s="85">
        <v>7.3</v>
      </c>
      <c r="E14" s="76" t="s">
        <v>33</v>
      </c>
      <c r="F14" s="72"/>
      <c r="G14" s="72"/>
      <c r="H14" s="72">
        <f>ROUND(D14*F14, 0)</f>
        <v>0</v>
      </c>
      <c r="I14" s="72">
        <f>ROUND(D14*G14, 0)</f>
        <v>0</v>
      </c>
    </row>
    <row r="15" spans="1:9" ht="8.1" customHeight="1" x14ac:dyDescent="0.3">
      <c r="D15" s="85"/>
      <c r="E15" s="76"/>
      <c r="F15" s="72"/>
      <c r="G15" s="72"/>
      <c r="H15" s="72"/>
      <c r="I15" s="72"/>
    </row>
    <row r="16" spans="1:9" ht="58.5" customHeight="1" x14ac:dyDescent="0.3">
      <c r="A16" s="54">
        <v>8</v>
      </c>
      <c r="B16" s="55" t="s">
        <v>101</v>
      </c>
      <c r="C16" s="55" t="s">
        <v>103</v>
      </c>
      <c r="D16" s="85">
        <v>50</v>
      </c>
      <c r="E16" s="76" t="s">
        <v>102</v>
      </c>
      <c r="F16" s="72"/>
      <c r="G16" s="72"/>
      <c r="H16" s="72">
        <f>ROUND(D16*F16, 0)</f>
        <v>0</v>
      </c>
      <c r="I16" s="72">
        <f>ROUND(D16*G16, 0)</f>
        <v>0</v>
      </c>
    </row>
    <row r="17" spans="1:9" ht="8.1" customHeight="1" x14ac:dyDescent="0.3">
      <c r="D17" s="85"/>
      <c r="E17" s="76"/>
      <c r="F17" s="72"/>
      <c r="G17" s="72"/>
      <c r="H17" s="72"/>
      <c r="I17" s="72"/>
    </row>
    <row r="18" spans="1:9" s="60" customFormat="1" ht="14.4" x14ac:dyDescent="0.3">
      <c r="A18" s="57"/>
      <c r="B18" s="58"/>
      <c r="C18" s="58" t="s">
        <v>22</v>
      </c>
      <c r="D18" s="86"/>
      <c r="E18" s="87"/>
      <c r="F18" s="73"/>
      <c r="G18" s="73"/>
      <c r="H18" s="73">
        <f>ROUND(SUM(H2:H17),0)</f>
        <v>0</v>
      </c>
      <c r="I18" s="73">
        <f>ROUND(SUM(I2:I17),0)</f>
        <v>0</v>
      </c>
    </row>
  </sheetData>
  <pageMargins left="0.23622047244094491" right="0.23622047244094491" top="0.70866141732283472" bottom="0.70866141732283472" header="0.43307086614173229" footer="0.43307086614173229"/>
  <pageSetup paperSize="9" orientation="portrait" verticalDpi="3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A1:I10"/>
  <sheetViews>
    <sheetView view="pageBreakPreview" zoomScaleNormal="100" zoomScaleSheetLayoutView="100" workbookViewId="0">
      <selection activeCell="D2" sqref="D2"/>
    </sheetView>
  </sheetViews>
  <sheetFormatPr defaultColWidth="9.109375" defaultRowHeight="13.8" x14ac:dyDescent="0.3"/>
  <cols>
    <col min="1" max="1" width="4.33203125" style="54" customWidth="1"/>
    <col min="2" max="2" width="9.6640625" style="55" customWidth="1"/>
    <col min="3" max="3" width="32.6640625" style="55" customWidth="1"/>
    <col min="4" max="4" width="6.6640625" style="56" customWidth="1"/>
    <col min="5" max="5" width="6.6640625" style="55" customWidth="1"/>
    <col min="6" max="7" width="8.6640625" style="56" customWidth="1"/>
    <col min="8" max="9" width="10.6640625" style="56" customWidth="1"/>
    <col min="10" max="16384" width="9.109375" style="55"/>
  </cols>
  <sheetData>
    <row r="1" spans="1:9" s="90" customFormat="1" ht="27.6" x14ac:dyDescent="0.3">
      <c r="A1" s="50" t="s">
        <v>3</v>
      </c>
      <c r="B1" s="51" t="s">
        <v>4</v>
      </c>
      <c r="C1" s="51" t="s">
        <v>5</v>
      </c>
      <c r="D1" s="52" t="s">
        <v>6</v>
      </c>
      <c r="E1" s="51" t="s">
        <v>7</v>
      </c>
      <c r="F1" s="52" t="s">
        <v>8</v>
      </c>
      <c r="G1" s="52" t="s">
        <v>9</v>
      </c>
      <c r="H1" s="52" t="s">
        <v>10</v>
      </c>
      <c r="I1" s="52" t="s">
        <v>11</v>
      </c>
    </row>
    <row r="2" spans="1:9" ht="55.2" x14ac:dyDescent="0.3">
      <c r="A2" s="54">
        <v>1</v>
      </c>
      <c r="B2" s="55" t="s">
        <v>145</v>
      </c>
      <c r="C2" s="55" t="s">
        <v>146</v>
      </c>
      <c r="D2" s="85">
        <v>2</v>
      </c>
      <c r="E2" s="76" t="s">
        <v>147</v>
      </c>
      <c r="F2" s="72"/>
      <c r="G2" s="72"/>
      <c r="H2" s="72">
        <f>ROUND(D2*F2, 0)</f>
        <v>0</v>
      </c>
      <c r="I2" s="72">
        <f>ROUND(D2*G2, 0)</f>
        <v>0</v>
      </c>
    </row>
    <row r="3" spans="1:9" ht="8.1" customHeight="1" x14ac:dyDescent="0.3">
      <c r="D3" s="85"/>
      <c r="E3" s="76"/>
      <c r="F3" s="72"/>
      <c r="G3" s="72"/>
      <c r="H3" s="72"/>
      <c r="I3" s="72"/>
    </row>
    <row r="4" spans="1:9" ht="41.4" x14ac:dyDescent="0.3">
      <c r="A4" s="54">
        <v>2</v>
      </c>
      <c r="B4" s="55" t="s">
        <v>148</v>
      </c>
      <c r="C4" s="55" t="s">
        <v>149</v>
      </c>
      <c r="D4" s="85">
        <v>1</v>
      </c>
      <c r="E4" s="76" t="s">
        <v>16</v>
      </c>
      <c r="F4" s="72"/>
      <c r="G4" s="72"/>
      <c r="H4" s="72">
        <f>ROUND(D4*F4, 0)</f>
        <v>0</v>
      </c>
      <c r="I4" s="72">
        <f>ROUND(D4*G4, 0)</f>
        <v>0</v>
      </c>
    </row>
    <row r="5" spans="1:9" ht="8.1" customHeight="1" x14ac:dyDescent="0.3">
      <c r="D5" s="85"/>
      <c r="E5" s="76"/>
      <c r="F5" s="72"/>
      <c r="G5" s="72"/>
      <c r="H5" s="72"/>
      <c r="I5" s="72"/>
    </row>
    <row r="6" spans="1:9" ht="41.4" x14ac:dyDescent="0.3">
      <c r="A6" s="54">
        <v>3</v>
      </c>
      <c r="B6" s="55" t="s">
        <v>150</v>
      </c>
      <c r="C6" s="55" t="s">
        <v>151</v>
      </c>
      <c r="D6" s="85">
        <v>1</v>
      </c>
      <c r="E6" s="76" t="s">
        <v>16</v>
      </c>
      <c r="F6" s="72"/>
      <c r="G6" s="72"/>
      <c r="H6" s="72">
        <f>ROUND(D6*F6, 0)</f>
        <v>0</v>
      </c>
      <c r="I6" s="72">
        <f>ROUND(D6*G6, 0)</f>
        <v>0</v>
      </c>
    </row>
    <row r="7" spans="1:9" ht="8.1" customHeight="1" x14ac:dyDescent="0.3">
      <c r="D7" s="85"/>
      <c r="E7" s="76"/>
      <c r="F7" s="72"/>
      <c r="G7" s="72"/>
      <c r="H7" s="72"/>
      <c r="I7" s="72"/>
    </row>
    <row r="8" spans="1:9" ht="41.4" x14ac:dyDescent="0.3">
      <c r="A8" s="54">
        <v>4</v>
      </c>
      <c r="B8" s="55" t="s">
        <v>152</v>
      </c>
      <c r="C8" s="55" t="s">
        <v>153</v>
      </c>
      <c r="D8" s="85">
        <v>1</v>
      </c>
      <c r="E8" s="76" t="s">
        <v>16</v>
      </c>
      <c r="F8" s="72"/>
      <c r="G8" s="72"/>
      <c r="H8" s="72">
        <f>ROUND(D8*F8, 0)</f>
        <v>0</v>
      </c>
      <c r="I8" s="72">
        <f>ROUND(D8*G8, 0)</f>
        <v>0</v>
      </c>
    </row>
    <row r="9" spans="1:9" ht="8.1" customHeight="1" x14ac:dyDescent="0.3">
      <c r="D9" s="85"/>
      <c r="E9" s="76"/>
      <c r="F9" s="72"/>
      <c r="G9" s="72"/>
      <c r="H9" s="72"/>
      <c r="I9" s="72"/>
    </row>
    <row r="10" spans="1:9" s="91" customFormat="1" ht="14.4" x14ac:dyDescent="0.3">
      <c r="A10" s="57"/>
      <c r="B10" s="58"/>
      <c r="C10" s="58" t="s">
        <v>22</v>
      </c>
      <c r="D10" s="86"/>
      <c r="E10" s="87"/>
      <c r="F10" s="73"/>
      <c r="G10" s="73"/>
      <c r="H10" s="73">
        <f>ROUND(SUM(H2:H8),0)</f>
        <v>0</v>
      </c>
      <c r="I10" s="73">
        <f>ROUND(SUM(I2:I8),0)</f>
        <v>0</v>
      </c>
    </row>
  </sheetData>
  <pageMargins left="0.23622047244094491" right="0.23622047244094491" top="0.70866141732283472" bottom="0.70866141732283472" header="0.43307086614173229" footer="0.43307086614173229"/>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A1:I9"/>
  <sheetViews>
    <sheetView view="pageBreakPreview" zoomScaleNormal="100" zoomScaleSheetLayoutView="100" workbookViewId="0">
      <selection activeCell="D6" sqref="D6"/>
    </sheetView>
  </sheetViews>
  <sheetFormatPr defaultColWidth="9.109375" defaultRowHeight="13.8" x14ac:dyDescent="0.3"/>
  <cols>
    <col min="1" max="1" width="4.33203125" style="54" customWidth="1"/>
    <col min="2" max="2" width="9.6640625" style="55" customWidth="1"/>
    <col min="3" max="3" width="32.6640625" style="55" customWidth="1"/>
    <col min="4" max="4" width="6.6640625" style="56" customWidth="1"/>
    <col min="5" max="5" width="6.6640625" style="55" customWidth="1"/>
    <col min="6" max="7" width="8.6640625" style="56" customWidth="1"/>
    <col min="8" max="9" width="10.6640625" style="56" customWidth="1"/>
    <col min="10" max="16384" width="9.109375" style="55"/>
  </cols>
  <sheetData>
    <row r="1" spans="1:9" s="90" customFormat="1" ht="27.6" x14ac:dyDescent="0.3">
      <c r="A1" s="50" t="s">
        <v>3</v>
      </c>
      <c r="B1" s="51" t="s">
        <v>4</v>
      </c>
      <c r="C1" s="51" t="s">
        <v>5</v>
      </c>
      <c r="D1" s="52" t="s">
        <v>6</v>
      </c>
      <c r="E1" s="51" t="s">
        <v>7</v>
      </c>
      <c r="F1" s="52" t="s">
        <v>8</v>
      </c>
      <c r="G1" s="52" t="s">
        <v>9</v>
      </c>
      <c r="H1" s="52" t="s">
        <v>10</v>
      </c>
      <c r="I1" s="52" t="s">
        <v>11</v>
      </c>
    </row>
    <row r="2" spans="1:9" ht="41.4" x14ac:dyDescent="0.3">
      <c r="A2" s="54">
        <v>1</v>
      </c>
      <c r="B2" s="55" t="s">
        <v>240</v>
      </c>
      <c r="C2" s="55" t="s">
        <v>241</v>
      </c>
      <c r="D2" s="81">
        <v>5</v>
      </c>
      <c r="E2" s="82" t="s">
        <v>16</v>
      </c>
      <c r="F2" s="74"/>
      <c r="G2" s="74"/>
      <c r="H2" s="74">
        <f>ROUND(D2*F2, 0)</f>
        <v>0</v>
      </c>
      <c r="I2" s="74">
        <f>ROUND(D2*G2, 0)</f>
        <v>0</v>
      </c>
    </row>
    <row r="3" spans="1:9" ht="8.1" customHeight="1" x14ac:dyDescent="0.3">
      <c r="D3" s="81"/>
      <c r="E3" s="82"/>
      <c r="F3" s="74"/>
      <c r="G3" s="74"/>
      <c r="H3" s="74"/>
      <c r="I3" s="74"/>
    </row>
    <row r="4" spans="1:9" ht="27.6" x14ac:dyDescent="0.3">
      <c r="A4" s="54">
        <v>2</v>
      </c>
      <c r="B4" s="55" t="s">
        <v>242</v>
      </c>
      <c r="C4" s="55" t="s">
        <v>243</v>
      </c>
      <c r="D4" s="81">
        <v>130</v>
      </c>
      <c r="E4" s="82" t="s">
        <v>102</v>
      </c>
      <c r="F4" s="74"/>
      <c r="G4" s="74"/>
      <c r="H4" s="74">
        <f>ROUND(D4*F4, 0)</f>
        <v>0</v>
      </c>
      <c r="I4" s="74">
        <f>ROUND(D4*G4, 0)</f>
        <v>0</v>
      </c>
    </row>
    <row r="5" spans="1:9" ht="8.1" customHeight="1" x14ac:dyDescent="0.3">
      <c r="D5" s="81"/>
      <c r="E5" s="82"/>
      <c r="F5" s="74"/>
      <c r="G5" s="74"/>
      <c r="H5" s="74"/>
      <c r="I5" s="74"/>
    </row>
    <row r="6" spans="1:9" ht="41.4" x14ac:dyDescent="0.3">
      <c r="A6" s="54">
        <v>3</v>
      </c>
      <c r="B6" s="55" t="s">
        <v>244</v>
      </c>
      <c r="C6" s="55" t="s">
        <v>245</v>
      </c>
      <c r="D6" s="81">
        <v>51</v>
      </c>
      <c r="E6" s="82" t="s">
        <v>16</v>
      </c>
      <c r="F6" s="74"/>
      <c r="G6" s="74"/>
      <c r="H6" s="74">
        <f>ROUND(D6*F6, 0)</f>
        <v>0</v>
      </c>
      <c r="I6" s="74">
        <f>ROUND(D6*G6, 0)</f>
        <v>0</v>
      </c>
    </row>
    <row r="7" spans="1:9" ht="8.1" customHeight="1" x14ac:dyDescent="0.3">
      <c r="D7" s="81"/>
      <c r="E7" s="82"/>
      <c r="F7" s="74"/>
      <c r="G7" s="74"/>
      <c r="H7" s="74"/>
      <c r="I7" s="74"/>
    </row>
    <row r="8" spans="1:9" s="91" customFormat="1" ht="14.4" x14ac:dyDescent="0.3">
      <c r="A8" s="57"/>
      <c r="B8" s="58"/>
      <c r="C8" s="58" t="s">
        <v>22</v>
      </c>
      <c r="D8" s="83"/>
      <c r="E8" s="84"/>
      <c r="F8" s="75"/>
      <c r="G8" s="75"/>
      <c r="H8" s="75">
        <f>ROUND(SUM(H2:H6),0)</f>
        <v>0</v>
      </c>
      <c r="I8" s="75">
        <f>ROUND(SUM(I2:I6),0)</f>
        <v>0</v>
      </c>
    </row>
    <row r="9" spans="1:9" x14ac:dyDescent="0.3">
      <c r="D9" s="81"/>
      <c r="E9" s="82"/>
      <c r="F9" s="81"/>
      <c r="G9" s="81"/>
      <c r="H9" s="81"/>
      <c r="I9" s="81"/>
    </row>
  </sheetData>
  <pageMargins left="0.23622047244094491" right="0.23622047244094491" top="0.70866141732283472" bottom="0.70866141732283472" header="0.43307086614173229" footer="0.43307086614173229"/>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A1:I90"/>
  <sheetViews>
    <sheetView view="pageBreakPreview" zoomScaleNormal="100" zoomScaleSheetLayoutView="100" workbookViewId="0">
      <selection activeCell="E2" sqref="E2"/>
    </sheetView>
  </sheetViews>
  <sheetFormatPr defaultColWidth="9.109375" defaultRowHeight="13.8" x14ac:dyDescent="0.3"/>
  <cols>
    <col min="1" max="1" width="4.33203125" style="54" customWidth="1"/>
    <col min="2" max="2" width="9.6640625" style="55" customWidth="1"/>
    <col min="3" max="3" width="32.6640625" style="55" customWidth="1"/>
    <col min="4" max="4" width="6.6640625" style="56" customWidth="1"/>
    <col min="5" max="5" width="6.6640625" style="55" customWidth="1"/>
    <col min="6" max="7" width="8.6640625" style="56" customWidth="1"/>
    <col min="8" max="9" width="10.6640625" style="56" customWidth="1"/>
    <col min="10" max="16384" width="9.109375" style="55"/>
  </cols>
  <sheetData>
    <row r="1" spans="1:9" s="90" customFormat="1" ht="27.6" x14ac:dyDescent="0.3">
      <c r="A1" s="50" t="s">
        <v>3</v>
      </c>
      <c r="B1" s="51" t="s">
        <v>4</v>
      </c>
      <c r="C1" s="51" t="s">
        <v>5</v>
      </c>
      <c r="D1" s="52" t="s">
        <v>6</v>
      </c>
      <c r="E1" s="51" t="s">
        <v>7</v>
      </c>
      <c r="F1" s="52" t="s">
        <v>8</v>
      </c>
      <c r="G1" s="52" t="s">
        <v>9</v>
      </c>
      <c r="H1" s="52" t="s">
        <v>10</v>
      </c>
      <c r="I1" s="52" t="s">
        <v>11</v>
      </c>
    </row>
    <row r="2" spans="1:9" ht="41.4" x14ac:dyDescent="0.3">
      <c r="A2" s="54">
        <v>1</v>
      </c>
      <c r="B2" s="55" t="s">
        <v>155</v>
      </c>
      <c r="C2" s="55" t="s">
        <v>156</v>
      </c>
      <c r="D2" s="81">
        <v>20</v>
      </c>
      <c r="E2" s="82" t="s">
        <v>102</v>
      </c>
      <c r="F2" s="74"/>
      <c r="G2" s="74"/>
      <c r="H2" s="74">
        <f t="shared" ref="H2:H88" si="0">ROUND(D2*F2, 0)</f>
        <v>0</v>
      </c>
      <c r="I2" s="74">
        <f t="shared" ref="I2:I88" si="1">ROUND(D2*G2, 0)</f>
        <v>0</v>
      </c>
    </row>
    <row r="3" spans="1:9" ht="8.1" customHeight="1" x14ac:dyDescent="0.3">
      <c r="D3" s="81"/>
      <c r="E3" s="82"/>
      <c r="F3" s="74"/>
      <c r="G3" s="74"/>
      <c r="H3" s="74"/>
      <c r="I3" s="74"/>
    </row>
    <row r="4" spans="1:9" ht="54.75" customHeight="1" x14ac:dyDescent="0.3">
      <c r="A4" s="54">
        <v>2</v>
      </c>
      <c r="B4" s="55" t="s">
        <v>157</v>
      </c>
      <c r="C4" s="55" t="s">
        <v>158</v>
      </c>
      <c r="D4" s="81">
        <v>20</v>
      </c>
      <c r="E4" s="82" t="s">
        <v>102</v>
      </c>
      <c r="F4" s="74"/>
      <c r="G4" s="74"/>
      <c r="H4" s="74">
        <f t="shared" si="0"/>
        <v>0</v>
      </c>
      <c r="I4" s="74">
        <f t="shared" si="1"/>
        <v>0</v>
      </c>
    </row>
    <row r="5" spans="1:9" ht="8.1" customHeight="1" x14ac:dyDescent="0.3">
      <c r="D5" s="81"/>
      <c r="E5" s="82"/>
      <c r="F5" s="74"/>
      <c r="G5" s="74"/>
      <c r="H5" s="74"/>
      <c r="I5" s="74"/>
    </row>
    <row r="6" spans="1:9" ht="82.8" x14ac:dyDescent="0.3">
      <c r="A6" s="54">
        <v>3</v>
      </c>
      <c r="B6" s="55" t="s">
        <v>159</v>
      </c>
      <c r="C6" s="55" t="s">
        <v>160</v>
      </c>
      <c r="D6" s="81">
        <v>10</v>
      </c>
      <c r="E6" s="82" t="s">
        <v>16</v>
      </c>
      <c r="F6" s="74"/>
      <c r="G6" s="74"/>
      <c r="H6" s="74">
        <f t="shared" si="0"/>
        <v>0</v>
      </c>
      <c r="I6" s="74">
        <f t="shared" si="1"/>
        <v>0</v>
      </c>
    </row>
    <row r="7" spans="1:9" ht="8.1" customHeight="1" x14ac:dyDescent="0.3">
      <c r="D7" s="81"/>
      <c r="E7" s="82"/>
      <c r="F7" s="74"/>
      <c r="G7" s="74"/>
      <c r="H7" s="74"/>
      <c r="I7" s="74"/>
    </row>
    <row r="8" spans="1:9" ht="41.4" x14ac:dyDescent="0.3">
      <c r="A8" s="54">
        <v>4</v>
      </c>
      <c r="B8" s="55" t="s">
        <v>161</v>
      </c>
      <c r="C8" s="55" t="s">
        <v>162</v>
      </c>
      <c r="D8" s="81">
        <v>5</v>
      </c>
      <c r="E8" s="82" t="s">
        <v>16</v>
      </c>
      <c r="F8" s="74"/>
      <c r="G8" s="74"/>
      <c r="H8" s="74">
        <f t="shared" si="0"/>
        <v>0</v>
      </c>
      <c r="I8" s="74">
        <f t="shared" si="1"/>
        <v>0</v>
      </c>
    </row>
    <row r="9" spans="1:9" ht="8.1" customHeight="1" x14ac:dyDescent="0.3">
      <c r="D9" s="81"/>
      <c r="E9" s="82"/>
      <c r="F9" s="74"/>
      <c r="G9" s="74"/>
      <c r="H9" s="74"/>
      <c r="I9" s="74"/>
    </row>
    <row r="10" spans="1:9" ht="124.2" x14ac:dyDescent="0.3">
      <c r="A10" s="54">
        <v>5</v>
      </c>
      <c r="B10" s="55" t="s">
        <v>163</v>
      </c>
      <c r="C10" s="55" t="s">
        <v>164</v>
      </c>
      <c r="D10" s="81">
        <v>130</v>
      </c>
      <c r="E10" s="82" t="s">
        <v>102</v>
      </c>
      <c r="F10" s="74"/>
      <c r="G10" s="74"/>
      <c r="H10" s="74">
        <f t="shared" si="0"/>
        <v>0</v>
      </c>
      <c r="I10" s="74">
        <f t="shared" si="1"/>
        <v>0</v>
      </c>
    </row>
    <row r="11" spans="1:9" ht="8.1" customHeight="1" x14ac:dyDescent="0.3">
      <c r="D11" s="81"/>
      <c r="E11" s="82"/>
      <c r="F11" s="74"/>
      <c r="G11" s="74"/>
      <c r="H11" s="74"/>
      <c r="I11" s="74"/>
    </row>
    <row r="12" spans="1:9" ht="124.2" x14ac:dyDescent="0.3">
      <c r="A12" s="54">
        <v>6</v>
      </c>
      <c r="B12" s="55" t="s">
        <v>165</v>
      </c>
      <c r="C12" s="55" t="s">
        <v>166</v>
      </c>
      <c r="D12" s="81">
        <v>35</v>
      </c>
      <c r="E12" s="82" t="s">
        <v>102</v>
      </c>
      <c r="F12" s="74"/>
      <c r="G12" s="74"/>
      <c r="H12" s="74">
        <f t="shared" si="0"/>
        <v>0</v>
      </c>
      <c r="I12" s="74">
        <f t="shared" si="1"/>
        <v>0</v>
      </c>
    </row>
    <row r="13" spans="1:9" ht="8.1" customHeight="1" x14ac:dyDescent="0.3">
      <c r="D13" s="81"/>
      <c r="E13" s="82"/>
      <c r="F13" s="74"/>
      <c r="G13" s="74"/>
      <c r="H13" s="74"/>
      <c r="I13" s="74"/>
    </row>
    <row r="14" spans="1:9" ht="124.2" x14ac:dyDescent="0.3">
      <c r="A14" s="54">
        <v>7</v>
      </c>
      <c r="B14" s="55" t="s">
        <v>167</v>
      </c>
      <c r="C14" s="55" t="s">
        <v>168</v>
      </c>
      <c r="D14" s="81">
        <v>20</v>
      </c>
      <c r="E14" s="82" t="s">
        <v>102</v>
      </c>
      <c r="F14" s="74"/>
      <c r="G14" s="74"/>
      <c r="H14" s="74">
        <f t="shared" si="0"/>
        <v>0</v>
      </c>
      <c r="I14" s="74">
        <f t="shared" si="1"/>
        <v>0</v>
      </c>
    </row>
    <row r="15" spans="1:9" x14ac:dyDescent="0.3">
      <c r="D15" s="81"/>
      <c r="E15" s="82"/>
      <c r="F15" s="74"/>
      <c r="G15" s="74"/>
      <c r="H15" s="74"/>
      <c r="I15" s="74"/>
    </row>
    <row r="16" spans="1:9" ht="124.2" x14ac:dyDescent="0.3">
      <c r="A16" s="54">
        <v>8</v>
      </c>
      <c r="B16" s="55" t="s">
        <v>169</v>
      </c>
      <c r="C16" s="55" t="s">
        <v>170</v>
      </c>
      <c r="D16" s="81">
        <v>30</v>
      </c>
      <c r="E16" s="82" t="s">
        <v>102</v>
      </c>
      <c r="F16" s="74"/>
      <c r="G16" s="74"/>
      <c r="H16" s="74">
        <f>ROUND(D16*F16, 0)</f>
        <v>0</v>
      </c>
      <c r="I16" s="74">
        <f>ROUND(D16*G16, 0)</f>
        <v>0</v>
      </c>
    </row>
    <row r="17" spans="1:9" ht="8.1" customHeight="1" x14ac:dyDescent="0.3">
      <c r="D17" s="81"/>
      <c r="E17" s="82"/>
      <c r="F17" s="74"/>
      <c r="G17" s="74"/>
      <c r="H17" s="74"/>
      <c r="I17" s="74"/>
    </row>
    <row r="18" spans="1:9" ht="124.2" x14ac:dyDescent="0.3">
      <c r="A18" s="54">
        <v>9</v>
      </c>
      <c r="B18" s="55" t="s">
        <v>171</v>
      </c>
      <c r="C18" s="55" t="s">
        <v>172</v>
      </c>
      <c r="D18" s="81">
        <v>100</v>
      </c>
      <c r="E18" s="82" t="s">
        <v>102</v>
      </c>
      <c r="F18" s="74"/>
      <c r="G18" s="74"/>
      <c r="H18" s="74">
        <f>ROUND(D18*F18, 0)</f>
        <v>0</v>
      </c>
      <c r="I18" s="74">
        <f>ROUND(D18*G18, 0)</f>
        <v>0</v>
      </c>
    </row>
    <row r="19" spans="1:9" ht="8.1" customHeight="1" x14ac:dyDescent="0.3">
      <c r="D19" s="81"/>
      <c r="E19" s="82"/>
      <c r="F19" s="74"/>
      <c r="G19" s="74"/>
      <c r="H19" s="74"/>
      <c r="I19" s="74"/>
    </row>
    <row r="20" spans="1:9" ht="124.2" x14ac:dyDescent="0.3">
      <c r="A20" s="54">
        <v>10</v>
      </c>
      <c r="B20" s="55" t="s">
        <v>171</v>
      </c>
      <c r="C20" s="55" t="s">
        <v>173</v>
      </c>
      <c r="D20" s="81">
        <v>100</v>
      </c>
      <c r="E20" s="82" t="s">
        <v>102</v>
      </c>
      <c r="F20" s="74"/>
      <c r="G20" s="74"/>
      <c r="H20" s="74">
        <f t="shared" si="0"/>
        <v>0</v>
      </c>
      <c r="I20" s="74">
        <f t="shared" si="1"/>
        <v>0</v>
      </c>
    </row>
    <row r="21" spans="1:9" ht="8.1" customHeight="1" x14ac:dyDescent="0.3">
      <c r="D21" s="81"/>
      <c r="E21" s="82"/>
      <c r="F21" s="74"/>
      <c r="G21" s="74"/>
      <c r="H21" s="74"/>
      <c r="I21" s="74"/>
    </row>
    <row r="22" spans="1:9" ht="93.75" customHeight="1" x14ac:dyDescent="0.3">
      <c r="A22" s="54">
        <v>11</v>
      </c>
      <c r="B22" s="55" t="s">
        <v>174</v>
      </c>
      <c r="C22" s="55" t="s">
        <v>175</v>
      </c>
      <c r="D22" s="81">
        <v>4.5</v>
      </c>
      <c r="E22" s="82" t="s">
        <v>102</v>
      </c>
      <c r="F22" s="74"/>
      <c r="G22" s="74"/>
      <c r="H22" s="74">
        <f t="shared" si="0"/>
        <v>0</v>
      </c>
      <c r="I22" s="74">
        <f t="shared" si="1"/>
        <v>0</v>
      </c>
    </row>
    <row r="23" spans="1:9" ht="8.1" customHeight="1" x14ac:dyDescent="0.3">
      <c r="D23" s="81"/>
      <c r="E23" s="82"/>
      <c r="F23" s="74"/>
      <c r="G23" s="74"/>
      <c r="H23" s="74"/>
      <c r="I23" s="74"/>
    </row>
    <row r="24" spans="1:9" ht="68.25" customHeight="1" x14ac:dyDescent="0.3">
      <c r="A24" s="54">
        <v>12</v>
      </c>
      <c r="B24" s="55" t="s">
        <v>176</v>
      </c>
      <c r="C24" s="55" t="s">
        <v>177</v>
      </c>
      <c r="D24" s="81">
        <v>90</v>
      </c>
      <c r="E24" s="82" t="s">
        <v>16</v>
      </c>
      <c r="F24" s="74"/>
      <c r="G24" s="74"/>
      <c r="H24" s="74">
        <f t="shared" si="0"/>
        <v>0</v>
      </c>
      <c r="I24" s="74">
        <f t="shared" si="1"/>
        <v>0</v>
      </c>
    </row>
    <row r="25" spans="1:9" ht="8.1" customHeight="1" x14ac:dyDescent="0.3">
      <c r="D25" s="81"/>
      <c r="E25" s="82"/>
      <c r="F25" s="74"/>
      <c r="G25" s="74"/>
      <c r="H25" s="74"/>
      <c r="I25" s="74"/>
    </row>
    <row r="26" spans="1:9" ht="69" x14ac:dyDescent="0.3">
      <c r="A26" s="54">
        <v>13</v>
      </c>
      <c r="B26" s="55" t="s">
        <v>178</v>
      </c>
      <c r="C26" s="55" t="s">
        <v>179</v>
      </c>
      <c r="D26" s="81">
        <v>51</v>
      </c>
      <c r="E26" s="82" t="s">
        <v>16</v>
      </c>
      <c r="F26" s="74"/>
      <c r="G26" s="74"/>
      <c r="H26" s="74">
        <f>ROUND(D26*F26, 0)</f>
        <v>0</v>
      </c>
      <c r="I26" s="74">
        <f>ROUND(D26*G26, 0)</f>
        <v>0</v>
      </c>
    </row>
    <row r="27" spans="1:9" ht="8.1" customHeight="1" x14ac:dyDescent="0.3">
      <c r="D27" s="81"/>
      <c r="E27" s="82"/>
      <c r="F27" s="74"/>
      <c r="G27" s="74"/>
      <c r="H27" s="74"/>
      <c r="I27" s="74"/>
    </row>
    <row r="28" spans="1:9" ht="81" customHeight="1" x14ac:dyDescent="0.3">
      <c r="A28" s="54">
        <v>14</v>
      </c>
      <c r="B28" s="55" t="s">
        <v>180</v>
      </c>
      <c r="C28" s="55" t="s">
        <v>181</v>
      </c>
      <c r="D28" s="81">
        <v>55</v>
      </c>
      <c r="E28" s="82" t="s">
        <v>102</v>
      </c>
      <c r="F28" s="74"/>
      <c r="G28" s="74"/>
      <c r="H28" s="74">
        <f t="shared" si="0"/>
        <v>0</v>
      </c>
      <c r="I28" s="74">
        <f t="shared" si="1"/>
        <v>0</v>
      </c>
    </row>
    <row r="29" spans="1:9" ht="8.1" customHeight="1" x14ac:dyDescent="0.3">
      <c r="D29" s="81"/>
      <c r="E29" s="82"/>
      <c r="F29" s="74"/>
      <c r="G29" s="74"/>
      <c r="H29" s="74"/>
      <c r="I29" s="74"/>
    </row>
    <row r="30" spans="1:9" ht="110.4" x14ac:dyDescent="0.3">
      <c r="A30" s="54">
        <v>15</v>
      </c>
      <c r="B30" s="55" t="s">
        <v>182</v>
      </c>
      <c r="C30" s="55" t="s">
        <v>183</v>
      </c>
      <c r="D30" s="81">
        <v>50</v>
      </c>
      <c r="E30" s="82" t="s">
        <v>102</v>
      </c>
      <c r="F30" s="74"/>
      <c r="G30" s="74"/>
      <c r="H30" s="74">
        <f t="shared" si="0"/>
        <v>0</v>
      </c>
      <c r="I30" s="74">
        <f t="shared" si="1"/>
        <v>0</v>
      </c>
    </row>
    <row r="31" spans="1:9" ht="8.1" customHeight="1" x14ac:dyDescent="0.3">
      <c r="D31" s="81"/>
      <c r="E31" s="82"/>
      <c r="F31" s="74"/>
      <c r="G31" s="74"/>
      <c r="H31" s="74"/>
      <c r="I31" s="74"/>
    </row>
    <row r="32" spans="1:9" ht="54" customHeight="1" x14ac:dyDescent="0.3">
      <c r="A32" s="54">
        <v>16</v>
      </c>
      <c r="B32" s="55" t="s">
        <v>184</v>
      </c>
      <c r="C32" s="55" t="s">
        <v>185</v>
      </c>
      <c r="D32" s="81">
        <v>29</v>
      </c>
      <c r="E32" s="82" t="s">
        <v>16</v>
      </c>
      <c r="F32" s="74"/>
      <c r="G32" s="74"/>
      <c r="H32" s="74">
        <f t="shared" si="0"/>
        <v>0</v>
      </c>
      <c r="I32" s="74">
        <f t="shared" si="1"/>
        <v>0</v>
      </c>
    </row>
    <row r="33" spans="1:9" ht="8.1" customHeight="1" x14ac:dyDescent="0.3">
      <c r="D33" s="81"/>
      <c r="E33" s="82"/>
      <c r="F33" s="74"/>
      <c r="G33" s="74"/>
      <c r="H33" s="74"/>
      <c r="I33" s="74"/>
    </row>
    <row r="34" spans="1:9" ht="107.25" customHeight="1" x14ac:dyDescent="0.3">
      <c r="A34" s="54">
        <v>17</v>
      </c>
      <c r="B34" s="55" t="s">
        <v>186</v>
      </c>
      <c r="C34" s="55" t="s">
        <v>187</v>
      </c>
      <c r="D34" s="81">
        <v>200</v>
      </c>
      <c r="E34" s="82" t="s">
        <v>102</v>
      </c>
      <c r="F34" s="74"/>
      <c r="G34" s="74"/>
      <c r="H34" s="74">
        <f t="shared" si="0"/>
        <v>0</v>
      </c>
      <c r="I34" s="74">
        <f t="shared" si="1"/>
        <v>0</v>
      </c>
    </row>
    <row r="35" spans="1:9" ht="8.1" customHeight="1" x14ac:dyDescent="0.3">
      <c r="D35" s="81"/>
      <c r="E35" s="82"/>
      <c r="F35" s="74"/>
      <c r="G35" s="74"/>
      <c r="H35" s="74"/>
      <c r="I35" s="74"/>
    </row>
    <row r="36" spans="1:9" ht="106.5" customHeight="1" x14ac:dyDescent="0.3">
      <c r="A36" s="54">
        <v>18</v>
      </c>
      <c r="B36" s="55" t="s">
        <v>188</v>
      </c>
      <c r="C36" s="55" t="s">
        <v>189</v>
      </c>
      <c r="D36" s="81">
        <v>70</v>
      </c>
      <c r="E36" s="82" t="s">
        <v>102</v>
      </c>
      <c r="F36" s="74"/>
      <c r="G36" s="74"/>
      <c r="H36" s="74">
        <f t="shared" si="0"/>
        <v>0</v>
      </c>
      <c r="I36" s="74">
        <f t="shared" si="1"/>
        <v>0</v>
      </c>
    </row>
    <row r="37" spans="1:9" ht="8.1" customHeight="1" x14ac:dyDescent="0.3">
      <c r="D37" s="81"/>
      <c r="E37" s="82"/>
      <c r="F37" s="74"/>
      <c r="G37" s="74"/>
      <c r="H37" s="74"/>
      <c r="I37" s="74"/>
    </row>
    <row r="38" spans="1:9" ht="118.5" customHeight="1" x14ac:dyDescent="0.3">
      <c r="A38" s="54">
        <v>19</v>
      </c>
      <c r="B38" s="55" t="s">
        <v>190</v>
      </c>
      <c r="C38" s="55" t="s">
        <v>191</v>
      </c>
      <c r="D38" s="81">
        <v>400</v>
      </c>
      <c r="E38" s="82" t="s">
        <v>102</v>
      </c>
      <c r="F38" s="74"/>
      <c r="G38" s="74"/>
      <c r="H38" s="74">
        <f>ROUND(D38*F38, 0)</f>
        <v>0</v>
      </c>
      <c r="I38" s="74">
        <f>ROUND(D38*G38, 0)</f>
        <v>0</v>
      </c>
    </row>
    <row r="39" spans="1:9" ht="8.1" customHeight="1" x14ac:dyDescent="0.3">
      <c r="D39" s="81"/>
      <c r="E39" s="82"/>
      <c r="F39" s="74"/>
      <c r="G39" s="74"/>
      <c r="H39" s="74"/>
      <c r="I39" s="74"/>
    </row>
    <row r="40" spans="1:9" ht="117.75" customHeight="1" x14ac:dyDescent="0.3">
      <c r="A40" s="54">
        <v>20</v>
      </c>
      <c r="B40" s="55" t="s">
        <v>192</v>
      </c>
      <c r="C40" s="55" t="s">
        <v>193</v>
      </c>
      <c r="D40" s="81">
        <v>80</v>
      </c>
      <c r="E40" s="82" t="s">
        <v>102</v>
      </c>
      <c r="F40" s="74"/>
      <c r="G40" s="74"/>
      <c r="H40" s="74">
        <f t="shared" si="0"/>
        <v>0</v>
      </c>
      <c r="I40" s="74">
        <f t="shared" si="1"/>
        <v>0</v>
      </c>
    </row>
    <row r="41" spans="1:9" ht="8.1" customHeight="1" x14ac:dyDescent="0.3">
      <c r="D41" s="81"/>
      <c r="E41" s="82"/>
      <c r="F41" s="74"/>
      <c r="G41" s="74"/>
      <c r="H41" s="74"/>
      <c r="I41" s="74"/>
    </row>
    <row r="42" spans="1:9" ht="117.75" customHeight="1" x14ac:dyDescent="0.3">
      <c r="A42" s="54">
        <v>21</v>
      </c>
      <c r="B42" s="55" t="s">
        <v>194</v>
      </c>
      <c r="C42" s="55" t="s">
        <v>195</v>
      </c>
      <c r="D42" s="81">
        <v>700</v>
      </c>
      <c r="E42" s="82" t="s">
        <v>102</v>
      </c>
      <c r="F42" s="74"/>
      <c r="G42" s="74"/>
      <c r="H42" s="74">
        <f>ROUND(D42*F42, 0)</f>
        <v>0</v>
      </c>
      <c r="I42" s="74">
        <f>ROUND(D42*G42, 0)</f>
        <v>0</v>
      </c>
    </row>
    <row r="43" spans="1:9" ht="8.1" customHeight="1" x14ac:dyDescent="0.3">
      <c r="D43" s="81"/>
      <c r="E43" s="82"/>
      <c r="F43" s="74"/>
      <c r="G43" s="74"/>
      <c r="H43" s="74"/>
      <c r="I43" s="74"/>
    </row>
    <row r="44" spans="1:9" ht="117" customHeight="1" x14ac:dyDescent="0.3">
      <c r="A44" s="54">
        <v>22</v>
      </c>
      <c r="B44" s="55" t="s">
        <v>192</v>
      </c>
      <c r="C44" s="55" t="s">
        <v>196</v>
      </c>
      <c r="D44" s="81">
        <v>110</v>
      </c>
      <c r="E44" s="82" t="s">
        <v>102</v>
      </c>
      <c r="F44" s="74"/>
      <c r="G44" s="74"/>
      <c r="H44" s="74">
        <f>ROUND(D44*F44, 0)</f>
        <v>0</v>
      </c>
      <c r="I44" s="74">
        <f>ROUND(D44*G44, 0)</f>
        <v>0</v>
      </c>
    </row>
    <row r="45" spans="1:9" ht="8.1" customHeight="1" x14ac:dyDescent="0.3">
      <c r="D45" s="81"/>
      <c r="E45" s="82"/>
      <c r="F45" s="74"/>
      <c r="G45" s="74"/>
      <c r="H45" s="74"/>
      <c r="I45" s="74"/>
    </row>
    <row r="46" spans="1:9" ht="117" customHeight="1" x14ac:dyDescent="0.3">
      <c r="A46" s="54">
        <v>23</v>
      </c>
      <c r="B46" s="55" t="s">
        <v>192</v>
      </c>
      <c r="C46" s="55" t="s">
        <v>196</v>
      </c>
      <c r="D46" s="81">
        <v>350</v>
      </c>
      <c r="E46" s="82" t="s">
        <v>102</v>
      </c>
      <c r="F46" s="74"/>
      <c r="G46" s="74"/>
      <c r="H46" s="74">
        <f t="shared" si="0"/>
        <v>0</v>
      </c>
      <c r="I46" s="74">
        <f t="shared" si="1"/>
        <v>0</v>
      </c>
    </row>
    <row r="47" spans="1:9" ht="8.1" customHeight="1" x14ac:dyDescent="0.3">
      <c r="D47" s="81"/>
      <c r="E47" s="82"/>
      <c r="F47" s="74"/>
      <c r="G47" s="74"/>
      <c r="H47" s="74"/>
      <c r="I47" s="74"/>
    </row>
    <row r="48" spans="1:9" ht="105" customHeight="1" x14ac:dyDescent="0.3">
      <c r="A48" s="54">
        <v>24</v>
      </c>
      <c r="B48" s="55" t="s">
        <v>197</v>
      </c>
      <c r="C48" s="55" t="s">
        <v>198</v>
      </c>
      <c r="D48" s="81">
        <v>70</v>
      </c>
      <c r="E48" s="82" t="s">
        <v>102</v>
      </c>
      <c r="F48" s="74"/>
      <c r="G48" s="74"/>
      <c r="H48" s="74">
        <f t="shared" si="0"/>
        <v>0</v>
      </c>
      <c r="I48" s="74">
        <f t="shared" si="1"/>
        <v>0</v>
      </c>
    </row>
    <row r="49" spans="1:9" ht="8.1" customHeight="1" x14ac:dyDescent="0.3">
      <c r="D49" s="81"/>
      <c r="E49" s="82"/>
      <c r="F49" s="74"/>
      <c r="G49" s="74"/>
      <c r="H49" s="74"/>
      <c r="I49" s="74"/>
    </row>
    <row r="50" spans="1:9" ht="105.75" customHeight="1" x14ac:dyDescent="0.3">
      <c r="A50" s="54">
        <v>26</v>
      </c>
      <c r="B50" s="55" t="s">
        <v>199</v>
      </c>
      <c r="C50" s="55" t="s">
        <v>200</v>
      </c>
      <c r="D50" s="81">
        <v>35</v>
      </c>
      <c r="E50" s="82" t="s">
        <v>102</v>
      </c>
      <c r="F50" s="74"/>
      <c r="G50" s="74"/>
      <c r="H50" s="74">
        <f t="shared" si="0"/>
        <v>0</v>
      </c>
      <c r="I50" s="74">
        <f t="shared" si="1"/>
        <v>0</v>
      </c>
    </row>
    <row r="51" spans="1:9" ht="8.1" customHeight="1" x14ac:dyDescent="0.3">
      <c r="D51" s="81"/>
      <c r="E51" s="82"/>
      <c r="F51" s="74"/>
      <c r="G51" s="74"/>
      <c r="H51" s="74"/>
      <c r="I51" s="74"/>
    </row>
    <row r="52" spans="1:9" ht="55.2" x14ac:dyDescent="0.3">
      <c r="A52" s="54">
        <v>26</v>
      </c>
      <c r="B52" s="55" t="s">
        <v>201</v>
      </c>
      <c r="C52" s="55" t="s">
        <v>202</v>
      </c>
      <c r="D52" s="81">
        <v>100</v>
      </c>
      <c r="E52" s="82" t="s">
        <v>16</v>
      </c>
      <c r="F52" s="74"/>
      <c r="G52" s="74"/>
      <c r="H52" s="74">
        <f t="shared" si="0"/>
        <v>0</v>
      </c>
      <c r="I52" s="74">
        <f t="shared" si="1"/>
        <v>0</v>
      </c>
    </row>
    <row r="53" spans="1:9" ht="8.1" customHeight="1" x14ac:dyDescent="0.3">
      <c r="D53" s="81"/>
      <c r="E53" s="82"/>
      <c r="F53" s="74"/>
      <c r="G53" s="74"/>
      <c r="H53" s="74"/>
      <c r="I53" s="74"/>
    </row>
    <row r="54" spans="1:9" ht="55.2" x14ac:dyDescent="0.3">
      <c r="A54" s="54">
        <v>27</v>
      </c>
      <c r="B54" s="55" t="s">
        <v>203</v>
      </c>
      <c r="C54" s="55" t="s">
        <v>204</v>
      </c>
      <c r="D54" s="81">
        <v>100</v>
      </c>
      <c r="E54" s="82" t="s">
        <v>16</v>
      </c>
      <c r="F54" s="74"/>
      <c r="G54" s="74"/>
      <c r="H54" s="74">
        <f t="shared" si="0"/>
        <v>0</v>
      </c>
      <c r="I54" s="74">
        <f t="shared" si="1"/>
        <v>0</v>
      </c>
    </row>
    <row r="55" spans="1:9" ht="8.1" customHeight="1" x14ac:dyDescent="0.3">
      <c r="D55" s="81"/>
      <c r="E55" s="82"/>
      <c r="F55" s="74"/>
      <c r="G55" s="74"/>
      <c r="H55" s="74"/>
      <c r="I55" s="74"/>
    </row>
    <row r="56" spans="1:9" ht="54" customHeight="1" x14ac:dyDescent="0.3">
      <c r="A56" s="54">
        <v>28</v>
      </c>
      <c r="B56" s="55" t="s">
        <v>205</v>
      </c>
      <c r="C56" s="55" t="s">
        <v>206</v>
      </c>
      <c r="D56" s="81">
        <v>100</v>
      </c>
      <c r="E56" s="82" t="s">
        <v>16</v>
      </c>
      <c r="F56" s="74"/>
      <c r="G56" s="74"/>
      <c r="H56" s="74">
        <f t="shared" si="0"/>
        <v>0</v>
      </c>
      <c r="I56" s="74">
        <f t="shared" si="1"/>
        <v>0</v>
      </c>
    </row>
    <row r="57" spans="1:9" ht="8.1" customHeight="1" x14ac:dyDescent="0.3">
      <c r="D57" s="81"/>
      <c r="E57" s="82"/>
      <c r="F57" s="74"/>
      <c r="G57" s="74"/>
      <c r="H57" s="74"/>
      <c r="I57" s="74"/>
    </row>
    <row r="58" spans="1:9" ht="78.75" customHeight="1" x14ac:dyDescent="0.3">
      <c r="A58" s="54">
        <v>29</v>
      </c>
      <c r="B58" s="55" t="s">
        <v>207</v>
      </c>
      <c r="C58" s="55" t="s">
        <v>208</v>
      </c>
      <c r="D58" s="81">
        <v>5</v>
      </c>
      <c r="E58" s="82" t="s">
        <v>16</v>
      </c>
      <c r="F58" s="74"/>
      <c r="G58" s="74"/>
      <c r="H58" s="74">
        <f t="shared" si="0"/>
        <v>0</v>
      </c>
      <c r="I58" s="74">
        <f t="shared" si="1"/>
        <v>0</v>
      </c>
    </row>
    <row r="59" spans="1:9" ht="8.1" customHeight="1" x14ac:dyDescent="0.3">
      <c r="D59" s="81"/>
      <c r="E59" s="82"/>
      <c r="F59" s="74"/>
      <c r="G59" s="74"/>
      <c r="H59" s="74"/>
      <c r="I59" s="74"/>
    </row>
    <row r="60" spans="1:9" ht="92.25" customHeight="1" x14ac:dyDescent="0.3">
      <c r="A60" s="54">
        <v>30</v>
      </c>
      <c r="B60" s="55" t="s">
        <v>209</v>
      </c>
      <c r="C60" s="55" t="s">
        <v>210</v>
      </c>
      <c r="D60" s="81">
        <v>31</v>
      </c>
      <c r="E60" s="82" t="s">
        <v>16</v>
      </c>
      <c r="F60" s="74"/>
      <c r="G60" s="74"/>
      <c r="H60" s="74">
        <f t="shared" si="0"/>
        <v>0</v>
      </c>
      <c r="I60" s="74">
        <f t="shared" si="1"/>
        <v>0</v>
      </c>
    </row>
    <row r="61" spans="1:9" ht="8.1" customHeight="1" x14ac:dyDescent="0.3">
      <c r="D61" s="81"/>
      <c r="E61" s="82"/>
      <c r="F61" s="74"/>
      <c r="G61" s="74"/>
      <c r="H61" s="74"/>
      <c r="I61" s="74"/>
    </row>
    <row r="62" spans="1:9" ht="116.25" customHeight="1" x14ac:dyDescent="0.3">
      <c r="A62" s="54">
        <v>31</v>
      </c>
      <c r="B62" s="55" t="s">
        <v>211</v>
      </c>
      <c r="C62" s="55" t="s">
        <v>212</v>
      </c>
      <c r="D62" s="81">
        <v>2</v>
      </c>
      <c r="E62" s="82" t="s">
        <v>16</v>
      </c>
      <c r="F62" s="74"/>
      <c r="G62" s="74"/>
      <c r="H62" s="74">
        <f t="shared" si="0"/>
        <v>0</v>
      </c>
      <c r="I62" s="74">
        <f t="shared" si="1"/>
        <v>0</v>
      </c>
    </row>
    <row r="63" spans="1:9" ht="8.1" customHeight="1" x14ac:dyDescent="0.3">
      <c r="D63" s="81"/>
      <c r="E63" s="82"/>
      <c r="F63" s="74"/>
      <c r="G63" s="74"/>
      <c r="H63" s="74"/>
      <c r="I63" s="74"/>
    </row>
    <row r="64" spans="1:9" ht="118.5" customHeight="1" x14ac:dyDescent="0.3">
      <c r="A64" s="54">
        <v>32</v>
      </c>
      <c r="B64" s="55" t="s">
        <v>213</v>
      </c>
      <c r="C64" s="55" t="s">
        <v>214</v>
      </c>
      <c r="D64" s="81">
        <v>3</v>
      </c>
      <c r="E64" s="82" t="s">
        <v>16</v>
      </c>
      <c r="F64" s="74"/>
      <c r="G64" s="74"/>
      <c r="H64" s="74">
        <f t="shared" si="0"/>
        <v>0</v>
      </c>
      <c r="I64" s="74">
        <f t="shared" si="1"/>
        <v>0</v>
      </c>
    </row>
    <row r="65" spans="1:9" ht="8.1" customHeight="1" x14ac:dyDescent="0.3">
      <c r="D65" s="81"/>
      <c r="E65" s="82"/>
      <c r="F65" s="74"/>
      <c r="G65" s="74"/>
      <c r="H65" s="74"/>
      <c r="I65" s="74"/>
    </row>
    <row r="66" spans="1:9" ht="79.5" customHeight="1" x14ac:dyDescent="0.3">
      <c r="A66" s="54">
        <v>33</v>
      </c>
      <c r="B66" s="55" t="s">
        <v>215</v>
      </c>
      <c r="C66" s="55" t="s">
        <v>216</v>
      </c>
      <c r="D66" s="81">
        <v>1</v>
      </c>
      <c r="E66" s="82" t="s">
        <v>16</v>
      </c>
      <c r="F66" s="74"/>
      <c r="G66" s="74"/>
      <c r="H66" s="74">
        <f t="shared" si="0"/>
        <v>0</v>
      </c>
      <c r="I66" s="74">
        <f t="shared" si="1"/>
        <v>0</v>
      </c>
    </row>
    <row r="67" spans="1:9" ht="8.1" customHeight="1" x14ac:dyDescent="0.3">
      <c r="D67" s="81"/>
      <c r="E67" s="82"/>
      <c r="F67" s="74"/>
      <c r="G67" s="74"/>
      <c r="H67" s="74"/>
      <c r="I67" s="74"/>
    </row>
    <row r="68" spans="1:9" ht="41.4" x14ac:dyDescent="0.3">
      <c r="A68" s="54">
        <v>34</v>
      </c>
      <c r="B68" s="55" t="s">
        <v>217</v>
      </c>
      <c r="C68" s="55" t="s">
        <v>218</v>
      </c>
      <c r="D68" s="81">
        <v>3</v>
      </c>
      <c r="E68" s="82" t="s">
        <v>16</v>
      </c>
      <c r="F68" s="74"/>
      <c r="G68" s="74"/>
      <c r="H68" s="74">
        <f t="shared" si="0"/>
        <v>0</v>
      </c>
      <c r="I68" s="74">
        <f t="shared" si="1"/>
        <v>0</v>
      </c>
    </row>
    <row r="69" spans="1:9" ht="8.1" customHeight="1" x14ac:dyDescent="0.3">
      <c r="D69" s="81"/>
      <c r="E69" s="82"/>
      <c r="F69" s="74"/>
      <c r="G69" s="74"/>
      <c r="H69" s="74"/>
      <c r="I69" s="74"/>
    </row>
    <row r="70" spans="1:9" ht="54" customHeight="1" x14ac:dyDescent="0.3">
      <c r="A70" s="54">
        <v>35</v>
      </c>
      <c r="B70" s="55" t="s">
        <v>219</v>
      </c>
      <c r="C70" s="55" t="s">
        <v>220</v>
      </c>
      <c r="D70" s="81">
        <v>5</v>
      </c>
      <c r="E70" s="82" t="s">
        <v>16</v>
      </c>
      <c r="F70" s="74"/>
      <c r="G70" s="74"/>
      <c r="H70" s="74">
        <f t="shared" si="0"/>
        <v>0</v>
      </c>
      <c r="I70" s="74">
        <f t="shared" si="1"/>
        <v>0</v>
      </c>
    </row>
    <row r="71" spans="1:9" ht="8.1" customHeight="1" x14ac:dyDescent="0.3">
      <c r="D71" s="81"/>
      <c r="E71" s="82"/>
      <c r="F71" s="74"/>
      <c r="G71" s="74"/>
      <c r="H71" s="74"/>
      <c r="I71" s="74"/>
    </row>
    <row r="72" spans="1:9" ht="82.8" x14ac:dyDescent="0.3">
      <c r="A72" s="54">
        <v>36</v>
      </c>
      <c r="B72" s="55" t="s">
        <v>221</v>
      </c>
      <c r="C72" s="55" t="s">
        <v>222</v>
      </c>
      <c r="D72" s="81">
        <v>6</v>
      </c>
      <c r="E72" s="82" t="s">
        <v>16</v>
      </c>
      <c r="F72" s="74"/>
      <c r="G72" s="74"/>
      <c r="H72" s="74">
        <f t="shared" si="0"/>
        <v>0</v>
      </c>
      <c r="I72" s="74">
        <f t="shared" si="1"/>
        <v>0</v>
      </c>
    </row>
    <row r="73" spans="1:9" ht="8.1" customHeight="1" x14ac:dyDescent="0.3">
      <c r="D73" s="81"/>
      <c r="E73" s="82"/>
      <c r="F73" s="74"/>
      <c r="G73" s="74"/>
      <c r="H73" s="74"/>
      <c r="I73" s="74"/>
    </row>
    <row r="74" spans="1:9" ht="78.75" customHeight="1" x14ac:dyDescent="0.3">
      <c r="A74" s="54">
        <v>37</v>
      </c>
      <c r="B74" s="55" t="s">
        <v>223</v>
      </c>
      <c r="C74" s="55" t="s">
        <v>224</v>
      </c>
      <c r="D74" s="81">
        <v>3</v>
      </c>
      <c r="E74" s="82" t="s">
        <v>16</v>
      </c>
      <c r="F74" s="74"/>
      <c r="G74" s="74"/>
      <c r="H74" s="74">
        <f t="shared" si="0"/>
        <v>0</v>
      </c>
      <c r="I74" s="74">
        <f t="shared" si="1"/>
        <v>0</v>
      </c>
    </row>
    <row r="75" spans="1:9" ht="8.1" customHeight="1" x14ac:dyDescent="0.3">
      <c r="D75" s="81"/>
      <c r="E75" s="82"/>
      <c r="F75" s="74"/>
      <c r="G75" s="74"/>
      <c r="H75" s="74"/>
      <c r="I75" s="74"/>
    </row>
    <row r="76" spans="1:9" ht="41.4" x14ac:dyDescent="0.3">
      <c r="A76" s="54">
        <v>38</v>
      </c>
      <c r="B76" s="55" t="s">
        <v>225</v>
      </c>
      <c r="C76" s="55" t="s">
        <v>226</v>
      </c>
      <c r="D76" s="81">
        <v>1</v>
      </c>
      <c r="E76" s="82" t="s">
        <v>227</v>
      </c>
      <c r="F76" s="74"/>
      <c r="G76" s="74"/>
      <c r="H76" s="74">
        <f t="shared" si="0"/>
        <v>0</v>
      </c>
      <c r="I76" s="74">
        <f t="shared" si="1"/>
        <v>0</v>
      </c>
    </row>
    <row r="77" spans="1:9" ht="8.1" customHeight="1" x14ac:dyDescent="0.3">
      <c r="D77" s="81"/>
      <c r="E77" s="82"/>
      <c r="F77" s="74"/>
      <c r="G77" s="74"/>
      <c r="H77" s="74"/>
      <c r="I77" s="74"/>
    </row>
    <row r="78" spans="1:9" ht="110.4" x14ac:dyDescent="0.3">
      <c r="A78" s="54">
        <v>39</v>
      </c>
      <c r="B78" s="55" t="s">
        <v>228</v>
      </c>
      <c r="C78" s="55" t="s">
        <v>229</v>
      </c>
      <c r="D78" s="81">
        <v>1</v>
      </c>
      <c r="E78" s="82" t="s">
        <v>16</v>
      </c>
      <c r="F78" s="74"/>
      <c r="G78" s="74"/>
      <c r="H78" s="74">
        <f t="shared" si="0"/>
        <v>0</v>
      </c>
      <c r="I78" s="74">
        <f t="shared" si="1"/>
        <v>0</v>
      </c>
    </row>
    <row r="79" spans="1:9" ht="8.1" customHeight="1" x14ac:dyDescent="0.3">
      <c r="D79" s="81"/>
      <c r="E79" s="82"/>
      <c r="F79" s="74"/>
      <c r="G79" s="74"/>
      <c r="H79" s="74"/>
      <c r="I79" s="74"/>
    </row>
    <row r="80" spans="1:9" ht="96.6" x14ac:dyDescent="0.3">
      <c r="A80" s="54">
        <v>40</v>
      </c>
      <c r="B80" s="55" t="s">
        <v>230</v>
      </c>
      <c r="C80" s="55" t="s">
        <v>231</v>
      </c>
      <c r="D80" s="81">
        <v>25</v>
      </c>
      <c r="E80" s="82" t="s">
        <v>16</v>
      </c>
      <c r="F80" s="74"/>
      <c r="G80" s="74"/>
      <c r="H80" s="74">
        <f t="shared" si="0"/>
        <v>0</v>
      </c>
      <c r="I80" s="74">
        <f t="shared" si="1"/>
        <v>0</v>
      </c>
    </row>
    <row r="81" spans="1:9" ht="8.1" customHeight="1" x14ac:dyDescent="0.3">
      <c r="D81" s="81"/>
      <c r="E81" s="82"/>
      <c r="F81" s="74"/>
      <c r="G81" s="74"/>
      <c r="H81" s="74"/>
      <c r="I81" s="74"/>
    </row>
    <row r="82" spans="1:9" ht="110.4" x14ac:dyDescent="0.3">
      <c r="A82" s="54">
        <v>41</v>
      </c>
      <c r="B82" s="55" t="s">
        <v>232</v>
      </c>
      <c r="C82" s="55" t="s">
        <v>233</v>
      </c>
      <c r="D82" s="81">
        <v>3</v>
      </c>
      <c r="E82" s="82" t="s">
        <v>16</v>
      </c>
      <c r="F82" s="74"/>
      <c r="G82" s="74"/>
      <c r="H82" s="74">
        <f t="shared" si="0"/>
        <v>0</v>
      </c>
      <c r="I82" s="74">
        <f t="shared" si="1"/>
        <v>0</v>
      </c>
    </row>
    <row r="83" spans="1:9" ht="8.1" customHeight="1" x14ac:dyDescent="0.3">
      <c r="D83" s="81"/>
      <c r="E83" s="82"/>
      <c r="F83" s="74"/>
      <c r="G83" s="74"/>
      <c r="H83" s="74"/>
      <c r="I83" s="74"/>
    </row>
    <row r="84" spans="1:9" ht="138" x14ac:dyDescent="0.3">
      <c r="A84" s="54">
        <v>42</v>
      </c>
      <c r="B84" s="55" t="s">
        <v>234</v>
      </c>
      <c r="C84" s="55" t="s">
        <v>235</v>
      </c>
      <c r="D84" s="81">
        <v>2</v>
      </c>
      <c r="E84" s="82" t="s">
        <v>16</v>
      </c>
      <c r="F84" s="74"/>
      <c r="G84" s="74"/>
      <c r="H84" s="74">
        <f t="shared" si="0"/>
        <v>0</v>
      </c>
      <c r="I84" s="74">
        <f t="shared" si="1"/>
        <v>0</v>
      </c>
    </row>
    <row r="85" spans="1:9" ht="8.1" customHeight="1" x14ac:dyDescent="0.3">
      <c r="D85" s="81"/>
      <c r="E85" s="82"/>
      <c r="F85" s="74"/>
      <c r="G85" s="74"/>
      <c r="H85" s="74"/>
      <c r="I85" s="74"/>
    </row>
    <row r="86" spans="1:9" ht="55.2" x14ac:dyDescent="0.3">
      <c r="A86" s="54">
        <v>43</v>
      </c>
      <c r="B86" s="55" t="s">
        <v>236</v>
      </c>
      <c r="C86" s="55" t="s">
        <v>237</v>
      </c>
      <c r="D86" s="81">
        <v>10</v>
      </c>
      <c r="E86" s="82" t="s">
        <v>16</v>
      </c>
      <c r="F86" s="74"/>
      <c r="G86" s="74"/>
      <c r="H86" s="74">
        <f t="shared" si="0"/>
        <v>0</v>
      </c>
      <c r="I86" s="74">
        <f t="shared" si="1"/>
        <v>0</v>
      </c>
    </row>
    <row r="87" spans="1:9" ht="8.1" customHeight="1" x14ac:dyDescent="0.3">
      <c r="D87" s="81"/>
      <c r="E87" s="82"/>
      <c r="F87" s="74"/>
      <c r="G87" s="74"/>
      <c r="H87" s="74"/>
      <c r="I87" s="74"/>
    </row>
    <row r="88" spans="1:9" ht="55.2" x14ac:dyDescent="0.3">
      <c r="A88" s="54">
        <v>44</v>
      </c>
      <c r="B88" s="55" t="s">
        <v>238</v>
      </c>
      <c r="C88" s="55" t="s">
        <v>239</v>
      </c>
      <c r="D88" s="81">
        <v>1</v>
      </c>
      <c r="E88" s="82" t="s">
        <v>16</v>
      </c>
      <c r="F88" s="74"/>
      <c r="G88" s="74"/>
      <c r="H88" s="74">
        <f t="shared" si="0"/>
        <v>0</v>
      </c>
      <c r="I88" s="74">
        <f t="shared" si="1"/>
        <v>0</v>
      </c>
    </row>
    <row r="89" spans="1:9" ht="8.1" customHeight="1" x14ac:dyDescent="0.3">
      <c r="D89" s="81"/>
      <c r="E89" s="82"/>
      <c r="F89" s="74"/>
      <c r="G89" s="74"/>
      <c r="H89" s="74"/>
      <c r="I89" s="74"/>
    </row>
    <row r="90" spans="1:9" s="91" customFormat="1" ht="14.4" x14ac:dyDescent="0.3">
      <c r="A90" s="57"/>
      <c r="B90" s="58"/>
      <c r="C90" s="58" t="s">
        <v>22</v>
      </c>
      <c r="D90" s="83"/>
      <c r="E90" s="84"/>
      <c r="F90" s="75"/>
      <c r="G90" s="75"/>
      <c r="H90" s="75">
        <f>ROUND(SUM(H2:H88),0)</f>
        <v>0</v>
      </c>
      <c r="I90" s="75">
        <f>ROUND(SUM(I2:I88),0)</f>
        <v>0</v>
      </c>
    </row>
  </sheetData>
  <pageMargins left="0.23622047244094491" right="0.23622047244094491" top="0.70866141732283472" bottom="0.70866141732283472" header="0.43307086614173229" footer="0.43307086614173229"/>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sheetPr>
  <dimension ref="A1:I35"/>
  <sheetViews>
    <sheetView view="pageBreakPreview" topLeftCell="A4" zoomScaleNormal="100" zoomScaleSheetLayoutView="100" workbookViewId="0">
      <selection activeCell="D15" sqref="D15"/>
    </sheetView>
  </sheetViews>
  <sheetFormatPr defaultColWidth="9.109375" defaultRowHeight="14.4" x14ac:dyDescent="0.3"/>
  <cols>
    <col min="1" max="1" width="4.33203125" style="53" customWidth="1"/>
    <col min="2" max="2" width="9.6640625" style="53" customWidth="1"/>
    <col min="3" max="3" width="32.6640625" style="53" customWidth="1"/>
    <col min="4" max="5" width="6.6640625" style="53" customWidth="1"/>
    <col min="6" max="7" width="8.6640625" style="53" customWidth="1"/>
    <col min="8" max="9" width="10.6640625" style="53" customWidth="1"/>
    <col min="10" max="16384" width="9.109375" style="53"/>
  </cols>
  <sheetData>
    <row r="1" spans="1:9" ht="27.6" x14ac:dyDescent="0.3">
      <c r="A1" s="50" t="s">
        <v>3</v>
      </c>
      <c r="B1" s="51" t="s">
        <v>4</v>
      </c>
      <c r="C1" s="51" t="s">
        <v>5</v>
      </c>
      <c r="D1" s="52" t="s">
        <v>6</v>
      </c>
      <c r="E1" s="51" t="s">
        <v>7</v>
      </c>
      <c r="F1" s="52" t="s">
        <v>8</v>
      </c>
      <c r="G1" s="52" t="s">
        <v>9</v>
      </c>
      <c r="H1" s="52" t="s">
        <v>10</v>
      </c>
      <c r="I1" s="52" t="s">
        <v>11</v>
      </c>
    </row>
    <row r="2" spans="1:9" ht="28.8" x14ac:dyDescent="0.3">
      <c r="A2" s="97">
        <v>1</v>
      </c>
      <c r="B2" s="97"/>
      <c r="C2" s="93" t="s">
        <v>246</v>
      </c>
      <c r="D2" s="98">
        <v>60</v>
      </c>
      <c r="E2" s="53" t="s">
        <v>102</v>
      </c>
      <c r="F2" s="3"/>
      <c r="G2" s="3"/>
      <c r="H2" s="3">
        <f t="shared" ref="H2" si="0">D2*F2</f>
        <v>0</v>
      </c>
      <c r="I2" s="3">
        <f t="shared" ref="I2" si="1">D2*G2</f>
        <v>0</v>
      </c>
    </row>
    <row r="3" spans="1:9" ht="8.1" customHeight="1" x14ac:dyDescent="0.3">
      <c r="A3" s="97"/>
      <c r="B3" s="97"/>
      <c r="C3" s="1"/>
      <c r="D3" s="98"/>
      <c r="F3" s="2"/>
      <c r="G3" s="2"/>
      <c r="H3" s="2"/>
      <c r="I3" s="2"/>
    </row>
    <row r="4" spans="1:9" ht="43.2" x14ac:dyDescent="0.3">
      <c r="A4" s="97">
        <v>2</v>
      </c>
      <c r="B4" s="97"/>
      <c r="C4" s="93" t="s">
        <v>247</v>
      </c>
      <c r="D4" s="98">
        <v>50</v>
      </c>
      <c r="E4" s="53" t="s">
        <v>102</v>
      </c>
      <c r="F4" s="3"/>
      <c r="G4" s="3"/>
      <c r="H4" s="3">
        <f>D4*F4</f>
        <v>0</v>
      </c>
      <c r="I4" s="3">
        <f>D4*G4</f>
        <v>0</v>
      </c>
    </row>
    <row r="5" spans="1:9" ht="8.1" customHeight="1" x14ac:dyDescent="0.3">
      <c r="A5" s="97"/>
      <c r="B5" s="97"/>
      <c r="C5" s="1"/>
      <c r="D5" s="98"/>
      <c r="F5" s="2"/>
      <c r="G5" s="2"/>
      <c r="H5" s="2"/>
      <c r="I5" s="2"/>
    </row>
    <row r="6" spans="1:9" ht="28.8" x14ac:dyDescent="0.3">
      <c r="A6" s="97">
        <v>3</v>
      </c>
      <c r="B6" s="97"/>
      <c r="C6" s="93" t="s">
        <v>248</v>
      </c>
      <c r="D6" s="98">
        <v>1</v>
      </c>
      <c r="E6" s="53" t="s">
        <v>227</v>
      </c>
      <c r="F6" s="3"/>
      <c r="G6" s="3"/>
      <c r="H6" s="3">
        <f>D6*F6</f>
        <v>0</v>
      </c>
      <c r="I6" s="3">
        <f>D6*G6</f>
        <v>0</v>
      </c>
    </row>
    <row r="7" spans="1:9" ht="8.1" customHeight="1" x14ac:dyDescent="0.3">
      <c r="A7" s="97"/>
      <c r="B7" s="97"/>
      <c r="C7" s="1"/>
      <c r="D7" s="98"/>
      <c r="F7" s="2"/>
      <c r="G7" s="2"/>
      <c r="H7" s="2"/>
      <c r="I7" s="2"/>
    </row>
    <row r="8" spans="1:9" x14ac:dyDescent="0.3">
      <c r="A8" s="97">
        <v>4</v>
      </c>
      <c r="B8" s="97"/>
      <c r="C8" s="93" t="s">
        <v>249</v>
      </c>
      <c r="D8" s="98">
        <v>1</v>
      </c>
      <c r="E8" s="53" t="s">
        <v>16</v>
      </c>
      <c r="F8" s="3"/>
      <c r="G8" s="3"/>
      <c r="H8" s="3">
        <f t="shared" ref="H8:H22" si="2">D8*F8</f>
        <v>0</v>
      </c>
      <c r="I8" s="3">
        <f t="shared" ref="I8:I22" si="3">D8*G8</f>
        <v>0</v>
      </c>
    </row>
    <row r="9" spans="1:9" ht="8.1" customHeight="1" x14ac:dyDescent="0.3">
      <c r="A9" s="97"/>
      <c r="B9" s="97"/>
      <c r="C9" s="1"/>
      <c r="D9" s="98"/>
      <c r="F9" s="2"/>
      <c r="G9" s="2"/>
      <c r="H9" s="2"/>
      <c r="I9" s="2"/>
    </row>
    <row r="10" spans="1:9" x14ac:dyDescent="0.3">
      <c r="A10" s="97">
        <v>5</v>
      </c>
      <c r="B10" s="97"/>
      <c r="C10" s="93" t="s">
        <v>250</v>
      </c>
      <c r="D10" s="98">
        <v>1</v>
      </c>
      <c r="E10" s="53" t="s">
        <v>16</v>
      </c>
      <c r="F10" s="3"/>
      <c r="G10" s="3"/>
      <c r="H10" s="3">
        <f t="shared" si="2"/>
        <v>0</v>
      </c>
      <c r="I10" s="3">
        <f t="shared" si="3"/>
        <v>0</v>
      </c>
    </row>
    <row r="11" spans="1:9" ht="8.1" customHeight="1" x14ac:dyDescent="0.3">
      <c r="A11" s="97"/>
      <c r="B11" s="97"/>
      <c r="C11" s="1"/>
      <c r="D11" s="98"/>
      <c r="F11" s="2"/>
      <c r="G11" s="2"/>
      <c r="H11" s="2"/>
      <c r="I11" s="2"/>
    </row>
    <row r="12" spans="1:9" x14ac:dyDescent="0.3">
      <c r="A12" s="97">
        <v>6</v>
      </c>
      <c r="B12" s="97"/>
      <c r="C12" s="93" t="s">
        <v>251</v>
      </c>
      <c r="D12" s="98">
        <v>2</v>
      </c>
      <c r="E12" s="53" t="s">
        <v>16</v>
      </c>
      <c r="F12" s="3"/>
      <c r="G12" s="3"/>
      <c r="H12" s="3">
        <f t="shared" si="2"/>
        <v>0</v>
      </c>
      <c r="I12" s="3">
        <f t="shared" si="3"/>
        <v>0</v>
      </c>
    </row>
    <row r="13" spans="1:9" ht="8.1" customHeight="1" x14ac:dyDescent="0.3">
      <c r="A13" s="97"/>
      <c r="B13" s="97"/>
      <c r="C13" s="1"/>
      <c r="D13" s="98"/>
      <c r="F13" s="2"/>
      <c r="G13" s="2"/>
      <c r="H13" s="2"/>
      <c r="I13" s="2"/>
    </row>
    <row r="14" spans="1:9" x14ac:dyDescent="0.3">
      <c r="A14" s="97">
        <v>7</v>
      </c>
      <c r="B14" s="97"/>
      <c r="C14" s="93" t="s">
        <v>252</v>
      </c>
      <c r="D14" s="98">
        <v>1</v>
      </c>
      <c r="E14" s="53" t="s">
        <v>16</v>
      </c>
      <c r="F14" s="3"/>
      <c r="G14" s="3"/>
      <c r="H14" s="3">
        <f t="shared" si="2"/>
        <v>0</v>
      </c>
      <c r="I14" s="3">
        <f t="shared" si="3"/>
        <v>0</v>
      </c>
    </row>
    <row r="15" spans="1:9" ht="8.1" customHeight="1" x14ac:dyDescent="0.3">
      <c r="A15" s="97"/>
      <c r="B15" s="97"/>
      <c r="C15" s="1"/>
      <c r="D15" s="98"/>
      <c r="F15" s="2"/>
      <c r="G15" s="2"/>
      <c r="H15" s="2"/>
      <c r="I15" s="2"/>
    </row>
    <row r="16" spans="1:9" ht="43.2" x14ac:dyDescent="0.3">
      <c r="A16" s="97">
        <v>8</v>
      </c>
      <c r="B16" s="97"/>
      <c r="C16" s="93" t="s">
        <v>253</v>
      </c>
      <c r="D16" s="98">
        <v>1</v>
      </c>
      <c r="E16" s="53" t="s">
        <v>16</v>
      </c>
      <c r="F16" s="3"/>
      <c r="G16" s="3"/>
      <c r="H16" s="3">
        <f t="shared" si="2"/>
        <v>0</v>
      </c>
      <c r="I16" s="3">
        <f t="shared" si="3"/>
        <v>0</v>
      </c>
    </row>
    <row r="17" spans="1:9" ht="8.1" customHeight="1" x14ac:dyDescent="0.3">
      <c r="A17" s="97"/>
      <c r="B17" s="97"/>
      <c r="C17" s="1"/>
      <c r="D17" s="98"/>
      <c r="F17" s="2"/>
      <c r="G17" s="2"/>
      <c r="H17" s="2"/>
      <c r="I17" s="2"/>
    </row>
    <row r="18" spans="1:9" ht="28.8" x14ac:dyDescent="0.3">
      <c r="A18" s="97">
        <v>9</v>
      </c>
      <c r="B18" s="97"/>
      <c r="C18" s="93" t="s">
        <v>254</v>
      </c>
      <c r="D18" s="98">
        <v>1</v>
      </c>
      <c r="E18" s="53" t="s">
        <v>16</v>
      </c>
      <c r="F18" s="3"/>
      <c r="G18" s="3"/>
      <c r="H18" s="3">
        <f t="shared" si="2"/>
        <v>0</v>
      </c>
      <c r="I18" s="3">
        <f t="shared" si="3"/>
        <v>0</v>
      </c>
    </row>
    <row r="19" spans="1:9" ht="8.1" customHeight="1" x14ac:dyDescent="0.3">
      <c r="A19" s="97"/>
      <c r="B19" s="97"/>
      <c r="C19" s="1"/>
      <c r="D19" s="98"/>
      <c r="F19" s="2"/>
      <c r="G19" s="2"/>
      <c r="H19" s="2"/>
      <c r="I19" s="2"/>
    </row>
    <row r="20" spans="1:9" ht="43.2" x14ac:dyDescent="0.3">
      <c r="A20" s="97">
        <v>10</v>
      </c>
      <c r="B20" s="97"/>
      <c r="C20" s="93" t="s">
        <v>255</v>
      </c>
      <c r="D20" s="98">
        <v>1</v>
      </c>
      <c r="E20" s="53" t="s">
        <v>16</v>
      </c>
      <c r="F20" s="3"/>
      <c r="G20" s="3"/>
      <c r="H20" s="3">
        <f t="shared" si="2"/>
        <v>0</v>
      </c>
      <c r="I20" s="3">
        <f t="shared" si="3"/>
        <v>0</v>
      </c>
    </row>
    <row r="21" spans="1:9" ht="8.1" customHeight="1" x14ac:dyDescent="0.3">
      <c r="A21" s="97"/>
      <c r="B21" s="97"/>
      <c r="C21" s="1"/>
      <c r="D21" s="98"/>
      <c r="F21" s="2"/>
      <c r="G21" s="2"/>
      <c r="H21" s="2"/>
      <c r="I21" s="2"/>
    </row>
    <row r="22" spans="1:9" ht="28.8" x14ac:dyDescent="0.3">
      <c r="A22" s="97">
        <v>11</v>
      </c>
      <c r="B22" s="97"/>
      <c r="C22" s="93" t="s">
        <v>256</v>
      </c>
      <c r="D22" s="98">
        <v>1</v>
      </c>
      <c r="E22" s="53" t="s">
        <v>16</v>
      </c>
      <c r="F22" s="3"/>
      <c r="G22" s="3"/>
      <c r="H22" s="3">
        <f t="shared" si="2"/>
        <v>0</v>
      </c>
      <c r="I22" s="3">
        <f t="shared" si="3"/>
        <v>0</v>
      </c>
    </row>
    <row r="23" spans="1:9" ht="8.1" customHeight="1" x14ac:dyDescent="0.3">
      <c r="A23" s="97"/>
      <c r="B23" s="97"/>
      <c r="C23" s="1"/>
      <c r="D23" s="98"/>
      <c r="F23" s="2"/>
      <c r="G23" s="2"/>
      <c r="H23" s="2"/>
      <c r="I23" s="2"/>
    </row>
    <row r="24" spans="1:9" ht="43.2" x14ac:dyDescent="0.3">
      <c r="A24" s="97"/>
      <c r="B24" s="97"/>
      <c r="C24" s="1" t="s">
        <v>257</v>
      </c>
      <c r="D24" s="98"/>
      <c r="F24" s="3"/>
      <c r="G24" s="3"/>
      <c r="H24" s="3"/>
      <c r="I24" s="3"/>
    </row>
    <row r="25" spans="1:9" x14ac:dyDescent="0.3">
      <c r="A25" s="97">
        <v>12</v>
      </c>
      <c r="B25" s="97"/>
      <c r="C25" s="93" t="s">
        <v>258</v>
      </c>
      <c r="D25" s="98">
        <v>1</v>
      </c>
      <c r="E25" s="53" t="s">
        <v>227</v>
      </c>
      <c r="F25" s="3"/>
      <c r="G25" s="3"/>
      <c r="H25" s="3">
        <f t="shared" ref="H25:H33" si="4">D25*F25</f>
        <v>0</v>
      </c>
      <c r="I25" s="3">
        <f t="shared" ref="I25:I33" si="5">D25*G25</f>
        <v>0</v>
      </c>
    </row>
    <row r="26" spans="1:9" ht="8.1" customHeight="1" x14ac:dyDescent="0.3">
      <c r="A26" s="97"/>
      <c r="B26" s="97"/>
      <c r="C26" s="93"/>
      <c r="D26" s="98"/>
      <c r="F26" s="3"/>
      <c r="G26" s="3"/>
      <c r="H26" s="3"/>
      <c r="I26" s="3"/>
    </row>
    <row r="27" spans="1:9" ht="28.8" x14ac:dyDescent="0.3">
      <c r="A27" s="97">
        <v>13</v>
      </c>
      <c r="B27" s="97"/>
      <c r="C27" s="93" t="s">
        <v>259</v>
      </c>
      <c r="D27" s="98">
        <v>1</v>
      </c>
      <c r="E27" s="53" t="s">
        <v>227</v>
      </c>
      <c r="F27" s="3"/>
      <c r="G27" s="3"/>
      <c r="H27" s="3">
        <f t="shared" si="4"/>
        <v>0</v>
      </c>
      <c r="I27" s="3">
        <f t="shared" si="5"/>
        <v>0</v>
      </c>
    </row>
    <row r="28" spans="1:9" ht="8.1" customHeight="1" x14ac:dyDescent="0.3">
      <c r="A28" s="97"/>
      <c r="B28" s="97"/>
      <c r="C28" s="93"/>
      <c r="D28" s="98"/>
      <c r="F28" s="3"/>
      <c r="G28" s="3"/>
      <c r="H28" s="3"/>
      <c r="I28" s="3"/>
    </row>
    <row r="29" spans="1:9" x14ac:dyDescent="0.3">
      <c r="A29" s="97">
        <v>14</v>
      </c>
      <c r="B29" s="97"/>
      <c r="C29" s="93" t="s">
        <v>260</v>
      </c>
      <c r="D29" s="98">
        <v>1</v>
      </c>
      <c r="E29" s="53" t="s">
        <v>227</v>
      </c>
      <c r="F29" s="3"/>
      <c r="G29" s="3"/>
      <c r="H29" s="3">
        <f t="shared" si="4"/>
        <v>0</v>
      </c>
      <c r="I29" s="3">
        <f t="shared" si="5"/>
        <v>0</v>
      </c>
    </row>
    <row r="30" spans="1:9" ht="8.1" customHeight="1" x14ac:dyDescent="0.3">
      <c r="A30" s="97"/>
      <c r="B30" s="97"/>
      <c r="C30" s="93"/>
      <c r="D30" s="98"/>
      <c r="F30" s="3"/>
      <c r="G30" s="3"/>
      <c r="H30" s="3"/>
      <c r="I30" s="3"/>
    </row>
    <row r="31" spans="1:9" x14ac:dyDescent="0.3">
      <c r="A31" s="97">
        <v>15</v>
      </c>
      <c r="B31" s="97"/>
      <c r="C31" s="93" t="s">
        <v>261</v>
      </c>
      <c r="D31" s="98">
        <v>1</v>
      </c>
      <c r="E31" s="53" t="s">
        <v>227</v>
      </c>
      <c r="F31" s="3"/>
      <c r="G31" s="3"/>
      <c r="H31" s="3">
        <f t="shared" si="4"/>
        <v>0</v>
      </c>
      <c r="I31" s="3">
        <f t="shared" si="5"/>
        <v>0</v>
      </c>
    </row>
    <row r="32" spans="1:9" ht="8.1" customHeight="1" x14ac:dyDescent="0.3">
      <c r="A32" s="97"/>
      <c r="B32" s="97"/>
      <c r="C32" s="93"/>
      <c r="D32" s="98"/>
      <c r="F32" s="3"/>
      <c r="G32" s="3"/>
      <c r="H32" s="3"/>
      <c r="I32" s="3"/>
    </row>
    <row r="33" spans="1:9" x14ac:dyDescent="0.3">
      <c r="A33" s="97">
        <v>16</v>
      </c>
      <c r="B33" s="97"/>
      <c r="C33" s="93" t="s">
        <v>262</v>
      </c>
      <c r="D33" s="98">
        <v>1</v>
      </c>
      <c r="E33" s="53" t="s">
        <v>227</v>
      </c>
      <c r="F33" s="3"/>
      <c r="G33" s="3"/>
      <c r="H33" s="3">
        <f t="shared" si="4"/>
        <v>0</v>
      </c>
      <c r="I33" s="3">
        <f t="shared" si="5"/>
        <v>0</v>
      </c>
    </row>
    <row r="34" spans="1:9" ht="8.1" customHeight="1" x14ac:dyDescent="0.3">
      <c r="A34" s="97"/>
      <c r="B34" s="97"/>
      <c r="C34" s="93"/>
      <c r="D34" s="98"/>
      <c r="F34" s="3"/>
      <c r="G34" s="3"/>
      <c r="H34" s="3"/>
      <c r="I34" s="3"/>
    </row>
    <row r="35" spans="1:9" s="92" customFormat="1" x14ac:dyDescent="0.3">
      <c r="A35" s="58"/>
      <c r="B35" s="58"/>
      <c r="C35" s="58" t="s">
        <v>22</v>
      </c>
      <c r="D35" s="59"/>
      <c r="E35" s="58"/>
      <c r="F35" s="62"/>
      <c r="G35" s="62"/>
      <c r="H35" s="62">
        <f>SUM(H2:H33)</f>
        <v>0</v>
      </c>
      <c r="I35" s="62">
        <f>SUM(I2:I33)</f>
        <v>0</v>
      </c>
    </row>
  </sheetData>
  <pageMargins left="0.23622047244094491" right="0.23622047244094491" top="0.70866141732283472" bottom="0.70866141732283472" header="0.43307086614173229" footer="0.43307086614173229"/>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I148"/>
  <sheetViews>
    <sheetView view="pageBreakPreview" zoomScaleNormal="100" zoomScaleSheetLayoutView="100" workbookViewId="0">
      <selection activeCell="F2" sqref="F2"/>
    </sheetView>
  </sheetViews>
  <sheetFormatPr defaultColWidth="9.109375" defaultRowHeight="13.8" x14ac:dyDescent="0.3"/>
  <cols>
    <col min="1" max="1" width="4.33203125" style="104" customWidth="1"/>
    <col min="2" max="2" width="9.6640625" style="101" customWidth="1"/>
    <col min="3" max="3" width="32.6640625" style="101" customWidth="1"/>
    <col min="4" max="5" width="6.6640625" style="101" customWidth="1"/>
    <col min="6" max="7" width="8.6640625" style="101" customWidth="1"/>
    <col min="8" max="9" width="10.6640625" style="101" customWidth="1"/>
    <col min="10" max="16384" width="9.109375" style="101"/>
  </cols>
  <sheetData>
    <row r="1" spans="1:9" s="90" customFormat="1" ht="27.6" x14ac:dyDescent="0.3">
      <c r="A1" s="50" t="s">
        <v>3</v>
      </c>
      <c r="B1" s="51" t="s">
        <v>4</v>
      </c>
      <c r="C1" s="51" t="s">
        <v>5</v>
      </c>
      <c r="D1" s="52" t="s">
        <v>6</v>
      </c>
      <c r="E1" s="51" t="s">
        <v>7</v>
      </c>
      <c r="F1" s="52" t="s">
        <v>8</v>
      </c>
      <c r="G1" s="52" t="s">
        <v>9</v>
      </c>
      <c r="H1" s="52" t="s">
        <v>10</v>
      </c>
      <c r="I1" s="52" t="s">
        <v>11</v>
      </c>
    </row>
    <row r="2" spans="1:9" ht="55.2" x14ac:dyDescent="0.3">
      <c r="A2" s="99">
        <v>1</v>
      </c>
      <c r="B2" s="55" t="s">
        <v>391</v>
      </c>
      <c r="C2" s="76" t="s">
        <v>392</v>
      </c>
      <c r="D2" s="100">
        <v>1</v>
      </c>
      <c r="E2" s="101" t="s">
        <v>271</v>
      </c>
      <c r="F2" s="102"/>
      <c r="G2" s="103"/>
      <c r="H2" s="103">
        <f>(D2*F2)</f>
        <v>0</v>
      </c>
      <c r="I2" s="103">
        <f>(D2*G2)</f>
        <v>0</v>
      </c>
    </row>
    <row r="3" spans="1:9" ht="8.1" customHeight="1" x14ac:dyDescent="0.3">
      <c r="A3" s="99"/>
      <c r="B3" s="55"/>
      <c r="C3" s="76"/>
      <c r="D3" s="100"/>
      <c r="F3" s="102"/>
      <c r="G3" s="103"/>
      <c r="H3" s="103"/>
      <c r="I3" s="103"/>
    </row>
    <row r="4" spans="1:9" ht="55.2" x14ac:dyDescent="0.3">
      <c r="A4" s="99">
        <v>2</v>
      </c>
      <c r="B4" s="55" t="s">
        <v>350</v>
      </c>
      <c r="C4" s="76" t="s">
        <v>393</v>
      </c>
      <c r="D4" s="100">
        <v>20</v>
      </c>
      <c r="E4" s="101" t="s">
        <v>102</v>
      </c>
      <c r="F4" s="102"/>
      <c r="G4" s="103"/>
      <c r="H4" s="103">
        <f>(D4*F4)</f>
        <v>0</v>
      </c>
      <c r="I4" s="103">
        <f>(D4*G4)</f>
        <v>0</v>
      </c>
    </row>
    <row r="5" spans="1:9" ht="8.1" customHeight="1" x14ac:dyDescent="0.3">
      <c r="A5" s="99"/>
      <c r="B5" s="55"/>
      <c r="C5" s="76"/>
      <c r="D5" s="100"/>
      <c r="F5" s="102"/>
      <c r="G5" s="103"/>
      <c r="H5" s="103"/>
      <c r="I5" s="103"/>
    </row>
    <row r="6" spans="1:9" ht="41.4" x14ac:dyDescent="0.3">
      <c r="A6" s="99">
        <v>3</v>
      </c>
      <c r="B6" s="55" t="s">
        <v>394</v>
      </c>
      <c r="C6" s="76" t="s">
        <v>395</v>
      </c>
      <c r="D6" s="100">
        <v>9</v>
      </c>
      <c r="E6" s="101" t="s">
        <v>102</v>
      </c>
      <c r="F6" s="102"/>
      <c r="G6" s="103"/>
      <c r="H6" s="103">
        <f>(D6*F6)</f>
        <v>0</v>
      </c>
      <c r="I6" s="103">
        <f>(D6*G6)</f>
        <v>0</v>
      </c>
    </row>
    <row r="7" spans="1:9" ht="8.1" customHeight="1" x14ac:dyDescent="0.3">
      <c r="A7" s="99"/>
      <c r="B7" s="55"/>
      <c r="C7" s="76"/>
      <c r="D7" s="100"/>
      <c r="F7" s="102"/>
      <c r="G7" s="103"/>
      <c r="H7" s="103"/>
      <c r="I7" s="103"/>
    </row>
    <row r="8" spans="1:9" ht="55.2" x14ac:dyDescent="0.3">
      <c r="A8" s="99">
        <v>4</v>
      </c>
      <c r="B8" s="55" t="s">
        <v>396</v>
      </c>
      <c r="C8" s="76" t="s">
        <v>397</v>
      </c>
      <c r="D8" s="100">
        <v>2</v>
      </c>
      <c r="E8" s="101" t="s">
        <v>16</v>
      </c>
      <c r="F8" s="102"/>
      <c r="G8" s="103"/>
      <c r="H8" s="103">
        <f>(D8*F8)</f>
        <v>0</v>
      </c>
      <c r="I8" s="103">
        <f>(D8*G8)</f>
        <v>0</v>
      </c>
    </row>
    <row r="9" spans="1:9" ht="8.1" customHeight="1" x14ac:dyDescent="0.3">
      <c r="A9" s="99"/>
      <c r="B9" s="55"/>
      <c r="C9" s="76"/>
      <c r="D9" s="100"/>
      <c r="F9" s="102"/>
      <c r="G9" s="103"/>
      <c r="H9" s="103"/>
      <c r="I9" s="103"/>
    </row>
    <row r="10" spans="1:9" ht="27.6" x14ac:dyDescent="0.3">
      <c r="A10" s="99">
        <v>5</v>
      </c>
      <c r="B10" s="55" t="s">
        <v>348</v>
      </c>
      <c r="C10" s="76" t="s">
        <v>349</v>
      </c>
      <c r="D10" s="100">
        <v>2</v>
      </c>
      <c r="E10" s="101" t="s">
        <v>16</v>
      </c>
      <c r="F10" s="102"/>
      <c r="G10" s="103"/>
      <c r="H10" s="103">
        <f>(D10*F10)</f>
        <v>0</v>
      </c>
      <c r="I10" s="103">
        <f>(D10*G10)</f>
        <v>0</v>
      </c>
    </row>
    <row r="11" spans="1:9" ht="8.1" customHeight="1" x14ac:dyDescent="0.3">
      <c r="A11" s="99"/>
      <c r="B11" s="55"/>
      <c r="C11" s="76"/>
      <c r="D11" s="100"/>
      <c r="F11" s="102"/>
      <c r="G11" s="103"/>
      <c r="H11" s="103"/>
      <c r="I11" s="103"/>
    </row>
    <row r="12" spans="1:9" ht="27.6" x14ac:dyDescent="0.3">
      <c r="A12" s="99">
        <v>6</v>
      </c>
      <c r="B12" s="55" t="s">
        <v>273</v>
      </c>
      <c r="C12" s="76" t="s">
        <v>398</v>
      </c>
      <c r="D12" s="100">
        <v>2</v>
      </c>
      <c r="E12" s="101" t="s">
        <v>16</v>
      </c>
      <c r="F12" s="102"/>
      <c r="G12" s="103"/>
      <c r="H12" s="103">
        <f>(D12*F12)</f>
        <v>0</v>
      </c>
      <c r="I12" s="103">
        <f>(D12*G12)</f>
        <v>0</v>
      </c>
    </row>
    <row r="13" spans="1:9" ht="8.1" customHeight="1" x14ac:dyDescent="0.3">
      <c r="A13" s="99"/>
      <c r="B13" s="55"/>
      <c r="C13" s="76"/>
      <c r="D13" s="100"/>
      <c r="F13" s="102"/>
      <c r="G13" s="103"/>
      <c r="H13" s="103"/>
      <c r="I13" s="103"/>
    </row>
    <row r="14" spans="1:9" ht="41.4" x14ac:dyDescent="0.3">
      <c r="A14" s="99">
        <v>7</v>
      </c>
      <c r="B14" s="55" t="s">
        <v>270</v>
      </c>
      <c r="C14" s="76" t="s">
        <v>272</v>
      </c>
      <c r="D14" s="100">
        <v>1</v>
      </c>
      <c r="E14" s="101" t="s">
        <v>271</v>
      </c>
      <c r="F14" s="102"/>
      <c r="G14" s="103"/>
      <c r="H14" s="103">
        <f>(D14*F14)</f>
        <v>0</v>
      </c>
      <c r="I14" s="103">
        <f>(D14*G14)</f>
        <v>0</v>
      </c>
    </row>
    <row r="15" spans="1:9" ht="8.1" customHeight="1" x14ac:dyDescent="0.3">
      <c r="A15" s="99"/>
      <c r="B15" s="55"/>
      <c r="C15" s="76"/>
      <c r="D15" s="100"/>
      <c r="F15" s="102"/>
      <c r="G15" s="103"/>
      <c r="H15" s="103"/>
      <c r="I15" s="103"/>
    </row>
    <row r="16" spans="1:9" ht="41.4" x14ac:dyDescent="0.3">
      <c r="A16" s="99">
        <v>8</v>
      </c>
      <c r="B16" s="55" t="s">
        <v>399</v>
      </c>
      <c r="C16" s="76" t="s">
        <v>401</v>
      </c>
      <c r="D16" s="100">
        <v>1</v>
      </c>
      <c r="E16" s="101" t="s">
        <v>400</v>
      </c>
      <c r="F16" s="102"/>
      <c r="G16" s="103"/>
      <c r="H16" s="103">
        <f>(D16*F16)</f>
        <v>0</v>
      </c>
      <c r="I16" s="103">
        <f>(D16*G16)</f>
        <v>0</v>
      </c>
    </row>
    <row r="17" spans="1:9" ht="8.1" customHeight="1" x14ac:dyDescent="0.3">
      <c r="A17" s="99"/>
      <c r="B17" s="55"/>
      <c r="C17" s="76"/>
      <c r="D17" s="100"/>
      <c r="F17" s="102"/>
      <c r="G17" s="103"/>
      <c r="H17" s="103"/>
      <c r="I17" s="103"/>
    </row>
    <row r="18" spans="1:9" ht="27.6" x14ac:dyDescent="0.3">
      <c r="A18" s="99">
        <v>9</v>
      </c>
      <c r="B18" s="55" t="s">
        <v>273</v>
      </c>
      <c r="C18" s="76" t="s">
        <v>402</v>
      </c>
      <c r="D18" s="100">
        <v>1</v>
      </c>
      <c r="E18" s="101" t="s">
        <v>400</v>
      </c>
      <c r="F18" s="102"/>
      <c r="G18" s="103"/>
      <c r="H18" s="103">
        <f>(D18*F18)</f>
        <v>0</v>
      </c>
      <c r="I18" s="103">
        <f>(D18*G18)</f>
        <v>0</v>
      </c>
    </row>
    <row r="19" spans="1:9" ht="8.1" customHeight="1" x14ac:dyDescent="0.3">
      <c r="A19" s="99"/>
      <c r="B19" s="55"/>
      <c r="C19" s="76"/>
      <c r="D19" s="100"/>
      <c r="F19" s="102"/>
      <c r="G19" s="103"/>
      <c r="H19" s="103"/>
      <c r="I19" s="103"/>
    </row>
    <row r="20" spans="1:9" ht="27.6" x14ac:dyDescent="0.3">
      <c r="A20" s="99">
        <v>10</v>
      </c>
      <c r="B20" s="55" t="s">
        <v>273</v>
      </c>
      <c r="C20" s="76" t="s">
        <v>403</v>
      </c>
      <c r="D20" s="100">
        <v>1</v>
      </c>
      <c r="E20" s="101" t="s">
        <v>400</v>
      </c>
      <c r="F20" s="102"/>
      <c r="G20" s="103"/>
      <c r="H20" s="103">
        <f>(D20*F20)</f>
        <v>0</v>
      </c>
      <c r="I20" s="103">
        <f>(D20*G20)</f>
        <v>0</v>
      </c>
    </row>
    <row r="21" spans="1:9" ht="8.1" customHeight="1" x14ac:dyDescent="0.3">
      <c r="A21" s="99"/>
      <c r="B21" s="55"/>
      <c r="C21" s="76"/>
      <c r="D21" s="100"/>
      <c r="F21" s="102"/>
      <c r="G21" s="103"/>
      <c r="H21" s="103"/>
      <c r="I21" s="103"/>
    </row>
    <row r="22" spans="1:9" ht="179.4" x14ac:dyDescent="0.3">
      <c r="A22" s="99">
        <v>11</v>
      </c>
      <c r="B22" s="55" t="s">
        <v>404</v>
      </c>
      <c r="C22" s="55" t="s">
        <v>405</v>
      </c>
      <c r="D22" s="100">
        <v>1</v>
      </c>
      <c r="E22" s="101" t="s">
        <v>16</v>
      </c>
      <c r="F22" s="102"/>
      <c r="G22" s="103"/>
      <c r="H22" s="103">
        <f>(D22*F22)</f>
        <v>0</v>
      </c>
      <c r="I22" s="103">
        <f>(D22*G22)</f>
        <v>0</v>
      </c>
    </row>
    <row r="23" spans="1:9" ht="8.1" customHeight="1" x14ac:dyDescent="0.3">
      <c r="A23" s="99"/>
      <c r="B23" s="55"/>
      <c r="C23" s="76"/>
      <c r="D23" s="100"/>
      <c r="F23" s="102"/>
      <c r="G23" s="103"/>
      <c r="H23" s="103"/>
      <c r="I23" s="103"/>
    </row>
    <row r="24" spans="1:9" ht="110.4" x14ac:dyDescent="0.3">
      <c r="A24" s="99">
        <v>12</v>
      </c>
      <c r="B24" s="55" t="s">
        <v>406</v>
      </c>
      <c r="C24" s="55" t="s">
        <v>407</v>
      </c>
      <c r="D24" s="100">
        <v>3</v>
      </c>
      <c r="E24" s="101" t="s">
        <v>16</v>
      </c>
      <c r="F24" s="102"/>
      <c r="G24" s="103"/>
      <c r="H24" s="103">
        <f>(D24*F24)</f>
        <v>0</v>
      </c>
      <c r="I24" s="103">
        <f>(D24*G24)</f>
        <v>0</v>
      </c>
    </row>
    <row r="25" spans="1:9" ht="8.1" customHeight="1" x14ac:dyDescent="0.3">
      <c r="A25" s="99"/>
      <c r="B25" s="55"/>
      <c r="C25" s="76"/>
      <c r="D25" s="100"/>
      <c r="F25" s="102"/>
      <c r="G25" s="103"/>
      <c r="H25" s="103"/>
      <c r="I25" s="103"/>
    </row>
    <row r="26" spans="1:9" ht="151.80000000000001" x14ac:dyDescent="0.3">
      <c r="A26" s="99">
        <v>13</v>
      </c>
      <c r="B26" s="55" t="s">
        <v>408</v>
      </c>
      <c r="C26" s="55" t="s">
        <v>409</v>
      </c>
      <c r="D26" s="100">
        <v>2</v>
      </c>
      <c r="E26" s="101" t="s">
        <v>16</v>
      </c>
      <c r="F26" s="102"/>
      <c r="G26" s="103"/>
      <c r="H26" s="103">
        <f>(D26*F26)</f>
        <v>0</v>
      </c>
      <c r="I26" s="103">
        <f>(D26*G26)</f>
        <v>0</v>
      </c>
    </row>
    <row r="27" spans="1:9" x14ac:dyDescent="0.3">
      <c r="A27" s="99"/>
      <c r="B27" s="55"/>
      <c r="C27" s="76"/>
      <c r="D27" s="100"/>
      <c r="F27" s="102"/>
      <c r="G27" s="103"/>
      <c r="H27" s="103"/>
      <c r="I27" s="103"/>
    </row>
    <row r="28" spans="1:9" ht="104.25" customHeight="1" x14ac:dyDescent="0.3">
      <c r="A28" s="99">
        <v>14</v>
      </c>
      <c r="B28" s="55" t="s">
        <v>410</v>
      </c>
      <c r="C28" s="76" t="s">
        <v>508</v>
      </c>
      <c r="D28" s="100">
        <v>1</v>
      </c>
      <c r="E28" s="101" t="s">
        <v>16</v>
      </c>
      <c r="F28" s="102"/>
      <c r="G28" s="103"/>
      <c r="H28" s="103">
        <f>(D28*F28)</f>
        <v>0</v>
      </c>
      <c r="I28" s="103">
        <f>(D28*G28)</f>
        <v>0</v>
      </c>
    </row>
    <row r="29" spans="1:9" ht="8.1" customHeight="1" x14ac:dyDescent="0.3">
      <c r="A29" s="99"/>
      <c r="B29" s="55"/>
      <c r="C29" s="76"/>
      <c r="D29" s="100"/>
      <c r="F29" s="102"/>
      <c r="G29" s="103"/>
      <c r="H29" s="103"/>
      <c r="I29" s="103"/>
    </row>
    <row r="30" spans="1:9" ht="104.25" customHeight="1" x14ac:dyDescent="0.3">
      <c r="A30" s="99">
        <v>15</v>
      </c>
      <c r="B30" s="55" t="s">
        <v>411</v>
      </c>
      <c r="C30" s="76" t="s">
        <v>412</v>
      </c>
      <c r="D30" s="100">
        <v>2</v>
      </c>
      <c r="E30" s="101" t="s">
        <v>16</v>
      </c>
      <c r="F30" s="102"/>
      <c r="G30" s="103"/>
      <c r="H30" s="103">
        <f>(D30*F30)</f>
        <v>0</v>
      </c>
      <c r="I30" s="103">
        <f>(D30*G30)</f>
        <v>0</v>
      </c>
    </row>
    <row r="31" spans="1:9" ht="8.1" customHeight="1" x14ac:dyDescent="0.3">
      <c r="A31" s="99"/>
      <c r="B31" s="55"/>
      <c r="C31" s="76"/>
      <c r="D31" s="100"/>
      <c r="F31" s="102"/>
      <c r="G31" s="103"/>
      <c r="H31" s="103"/>
      <c r="I31" s="103"/>
    </row>
    <row r="32" spans="1:9" ht="93" customHeight="1" x14ac:dyDescent="0.3">
      <c r="A32" s="99">
        <v>16</v>
      </c>
      <c r="B32" s="55"/>
      <c r="C32" s="55" t="s">
        <v>520</v>
      </c>
      <c r="D32" s="100">
        <v>1</v>
      </c>
      <c r="E32" s="101" t="s">
        <v>16</v>
      </c>
      <c r="F32" s="109"/>
      <c r="G32" s="110"/>
      <c r="H32" s="103">
        <f>(D32*F32)</f>
        <v>0</v>
      </c>
      <c r="I32" s="103">
        <f>(D32*G32)</f>
        <v>0</v>
      </c>
    </row>
    <row r="33" spans="1:9" ht="8.1" customHeight="1" x14ac:dyDescent="0.3">
      <c r="A33" s="99"/>
      <c r="B33" s="55"/>
      <c r="C33" s="76"/>
      <c r="D33" s="100"/>
      <c r="F33" s="102"/>
      <c r="G33" s="103"/>
      <c r="H33" s="103"/>
      <c r="I33" s="103"/>
    </row>
    <row r="34" spans="1:9" ht="96.6" x14ac:dyDescent="0.3">
      <c r="A34" s="99">
        <v>17</v>
      </c>
      <c r="B34" s="55" t="s">
        <v>413</v>
      </c>
      <c r="C34" s="76" t="s">
        <v>414</v>
      </c>
      <c r="D34" s="100">
        <v>1</v>
      </c>
      <c r="E34" s="101" t="s">
        <v>16</v>
      </c>
      <c r="F34" s="102"/>
      <c r="G34" s="103"/>
      <c r="H34" s="103">
        <f>(D34*F34)</f>
        <v>0</v>
      </c>
      <c r="I34" s="103">
        <f>(D34*G34)</f>
        <v>0</v>
      </c>
    </row>
    <row r="35" spans="1:9" ht="8.1" customHeight="1" x14ac:dyDescent="0.3">
      <c r="A35" s="99"/>
      <c r="B35" s="55"/>
      <c r="C35" s="76"/>
      <c r="D35" s="100"/>
      <c r="F35" s="102"/>
      <c r="G35" s="103"/>
      <c r="H35" s="103"/>
      <c r="I35" s="103"/>
    </row>
    <row r="36" spans="1:9" ht="41.4" x14ac:dyDescent="0.3">
      <c r="A36" s="99">
        <v>18</v>
      </c>
      <c r="B36" s="55" t="s">
        <v>415</v>
      </c>
      <c r="C36" s="76" t="s">
        <v>416</v>
      </c>
      <c r="D36" s="100">
        <v>4</v>
      </c>
      <c r="E36" s="101" t="s">
        <v>16</v>
      </c>
      <c r="F36" s="102"/>
      <c r="G36" s="103"/>
      <c r="H36" s="103">
        <f>(D36*F36)</f>
        <v>0</v>
      </c>
      <c r="I36" s="103">
        <f>(D36*G36)</f>
        <v>0</v>
      </c>
    </row>
    <row r="37" spans="1:9" ht="8.1" customHeight="1" x14ac:dyDescent="0.3">
      <c r="A37" s="99"/>
      <c r="B37" s="55"/>
      <c r="C37" s="76"/>
      <c r="D37" s="100"/>
      <c r="F37" s="102"/>
      <c r="G37" s="103"/>
      <c r="H37" s="103"/>
      <c r="I37" s="103"/>
    </row>
    <row r="38" spans="1:9" ht="41.4" x14ac:dyDescent="0.3">
      <c r="A38" s="99">
        <v>19</v>
      </c>
      <c r="B38" s="55" t="s">
        <v>417</v>
      </c>
      <c r="C38" s="76" t="s">
        <v>418</v>
      </c>
      <c r="D38" s="100">
        <v>3</v>
      </c>
      <c r="E38" s="101" t="s">
        <v>16</v>
      </c>
      <c r="F38" s="102"/>
      <c r="G38" s="103"/>
      <c r="H38" s="103">
        <f>(D38*F38)</f>
        <v>0</v>
      </c>
      <c r="I38" s="103">
        <f>(D38*G38)</f>
        <v>0</v>
      </c>
    </row>
    <row r="39" spans="1:9" ht="8.1" customHeight="1" x14ac:dyDescent="0.3">
      <c r="A39" s="99"/>
      <c r="B39" s="55"/>
      <c r="C39" s="76"/>
      <c r="D39" s="100"/>
      <c r="F39" s="102"/>
      <c r="G39" s="103"/>
      <c r="H39" s="103"/>
      <c r="I39" s="103"/>
    </row>
    <row r="40" spans="1:9" ht="41.4" x14ac:dyDescent="0.3">
      <c r="A40" s="99">
        <v>20</v>
      </c>
      <c r="B40" s="55" t="s">
        <v>417</v>
      </c>
      <c r="C40" s="76" t="s">
        <v>419</v>
      </c>
      <c r="D40" s="100">
        <v>2</v>
      </c>
      <c r="E40" s="101" t="s">
        <v>16</v>
      </c>
      <c r="F40" s="102"/>
      <c r="G40" s="103"/>
      <c r="H40" s="103">
        <f>(D40*F40)</f>
        <v>0</v>
      </c>
      <c r="I40" s="103">
        <f>(D40*G40)</f>
        <v>0</v>
      </c>
    </row>
    <row r="41" spans="1:9" ht="8.1" customHeight="1" x14ac:dyDescent="0.3">
      <c r="A41" s="99"/>
      <c r="B41" s="55"/>
      <c r="C41" s="76"/>
      <c r="D41" s="100"/>
      <c r="F41" s="102"/>
      <c r="G41" s="103"/>
      <c r="H41" s="103"/>
      <c r="I41" s="103"/>
    </row>
    <row r="42" spans="1:9" ht="41.4" x14ac:dyDescent="0.3">
      <c r="A42" s="99">
        <v>21</v>
      </c>
      <c r="B42" s="55" t="s">
        <v>417</v>
      </c>
      <c r="C42" s="76" t="s">
        <v>420</v>
      </c>
      <c r="D42" s="100">
        <v>4</v>
      </c>
      <c r="E42" s="101" t="s">
        <v>16</v>
      </c>
      <c r="F42" s="102"/>
      <c r="G42" s="103"/>
      <c r="H42" s="103">
        <f>(D42*F42)</f>
        <v>0</v>
      </c>
      <c r="I42" s="103">
        <f>(D42*G42)</f>
        <v>0</v>
      </c>
    </row>
    <row r="43" spans="1:9" ht="8.1" customHeight="1" x14ac:dyDescent="0.3">
      <c r="A43" s="99"/>
      <c r="B43" s="55"/>
      <c r="C43" s="76"/>
      <c r="D43" s="100"/>
      <c r="F43" s="102"/>
      <c r="G43" s="103"/>
      <c r="H43" s="103"/>
      <c r="I43" s="103"/>
    </row>
    <row r="44" spans="1:9" ht="110.4" x14ac:dyDescent="0.3">
      <c r="A44" s="99">
        <v>22</v>
      </c>
      <c r="B44" s="55" t="s">
        <v>421</v>
      </c>
      <c r="C44" s="76" t="s">
        <v>422</v>
      </c>
      <c r="D44" s="100">
        <v>5</v>
      </c>
      <c r="E44" s="101" t="s">
        <v>16</v>
      </c>
      <c r="F44" s="102"/>
      <c r="G44" s="103"/>
      <c r="H44" s="103">
        <f>(D44*F44)</f>
        <v>0</v>
      </c>
      <c r="I44" s="103">
        <f>(D44*G44)</f>
        <v>0</v>
      </c>
    </row>
    <row r="45" spans="1:9" ht="8.1" customHeight="1" x14ac:dyDescent="0.3">
      <c r="A45" s="99"/>
      <c r="B45" s="55"/>
      <c r="C45" s="76"/>
      <c r="D45" s="100"/>
      <c r="F45" s="102"/>
      <c r="G45" s="103"/>
      <c r="H45" s="103"/>
      <c r="I45" s="103"/>
    </row>
    <row r="46" spans="1:9" ht="41.4" x14ac:dyDescent="0.3">
      <c r="A46" s="99">
        <v>23</v>
      </c>
      <c r="B46" s="55" t="s">
        <v>423</v>
      </c>
      <c r="C46" s="76" t="s">
        <v>424</v>
      </c>
      <c r="D46" s="100">
        <v>1</v>
      </c>
      <c r="E46" s="101" t="s">
        <v>16</v>
      </c>
      <c r="F46" s="102"/>
      <c r="G46" s="103"/>
      <c r="H46" s="103">
        <f>(D46*F46)</f>
        <v>0</v>
      </c>
      <c r="I46" s="103">
        <f>(D46*G46)</f>
        <v>0</v>
      </c>
    </row>
    <row r="47" spans="1:9" ht="8.1" customHeight="1" x14ac:dyDescent="0.3">
      <c r="A47" s="99"/>
      <c r="B47" s="55"/>
      <c r="C47" s="76"/>
      <c r="D47" s="100"/>
      <c r="F47" s="102"/>
      <c r="G47" s="103"/>
      <c r="H47" s="103"/>
      <c r="I47" s="103"/>
    </row>
    <row r="48" spans="1:9" ht="41.4" x14ac:dyDescent="0.3">
      <c r="A48" s="99">
        <v>24</v>
      </c>
      <c r="B48" s="55" t="s">
        <v>425</v>
      </c>
      <c r="C48" s="76" t="s">
        <v>426</v>
      </c>
      <c r="D48" s="100">
        <v>4</v>
      </c>
      <c r="E48" s="101" t="s">
        <v>16</v>
      </c>
      <c r="F48" s="102"/>
      <c r="G48" s="103"/>
      <c r="H48" s="103">
        <f>(D48*F48)</f>
        <v>0</v>
      </c>
      <c r="I48" s="103">
        <f>(D48*G48)</f>
        <v>0</v>
      </c>
    </row>
    <row r="49" spans="1:9" ht="8.1" customHeight="1" x14ac:dyDescent="0.3">
      <c r="A49" s="99"/>
      <c r="B49" s="55"/>
      <c r="C49" s="76"/>
      <c r="D49" s="100"/>
      <c r="F49" s="102"/>
      <c r="G49" s="103"/>
      <c r="H49" s="103"/>
      <c r="I49" s="103"/>
    </row>
    <row r="50" spans="1:9" ht="55.2" x14ac:dyDescent="0.3">
      <c r="A50" s="99">
        <v>25</v>
      </c>
      <c r="B50" s="55" t="s">
        <v>427</v>
      </c>
      <c r="C50" s="76" t="s">
        <v>428</v>
      </c>
      <c r="D50" s="100">
        <v>4</v>
      </c>
      <c r="E50" s="101" t="s">
        <v>16</v>
      </c>
      <c r="F50" s="102"/>
      <c r="G50" s="103"/>
      <c r="H50" s="103">
        <f>(D50*F50)</f>
        <v>0</v>
      </c>
      <c r="I50" s="103">
        <f>(D50*G50)</f>
        <v>0</v>
      </c>
    </row>
    <row r="51" spans="1:9" ht="8.1" customHeight="1" x14ac:dyDescent="0.3">
      <c r="A51" s="99"/>
      <c r="B51" s="55"/>
      <c r="C51" s="76"/>
      <c r="D51" s="100"/>
      <c r="F51" s="102"/>
      <c r="G51" s="103"/>
      <c r="H51" s="103"/>
      <c r="I51" s="103"/>
    </row>
    <row r="52" spans="1:9" ht="151.80000000000001" x14ac:dyDescent="0.3">
      <c r="A52" s="99">
        <v>26</v>
      </c>
      <c r="B52" s="55" t="s">
        <v>429</v>
      </c>
      <c r="C52" s="76" t="s">
        <v>430</v>
      </c>
      <c r="D52" s="100">
        <v>3</v>
      </c>
      <c r="E52" s="101" t="s">
        <v>16</v>
      </c>
      <c r="F52" s="102"/>
      <c r="G52" s="103"/>
      <c r="H52" s="103">
        <f>(D52*F52)</f>
        <v>0</v>
      </c>
      <c r="I52" s="103">
        <f>(D52*G52)</f>
        <v>0</v>
      </c>
    </row>
    <row r="53" spans="1:9" ht="8.1" customHeight="1" x14ac:dyDescent="0.3">
      <c r="A53" s="99"/>
      <c r="B53" s="55"/>
      <c r="C53" s="76"/>
      <c r="D53" s="100"/>
      <c r="F53" s="102"/>
      <c r="G53" s="103"/>
      <c r="H53" s="103"/>
      <c r="I53" s="103"/>
    </row>
    <row r="54" spans="1:9" ht="138" x14ac:dyDescent="0.3">
      <c r="A54" s="99">
        <v>27</v>
      </c>
      <c r="B54" s="55" t="s">
        <v>431</v>
      </c>
      <c r="C54" s="76" t="s">
        <v>432</v>
      </c>
      <c r="D54" s="100">
        <v>1</v>
      </c>
      <c r="E54" s="101" t="s">
        <v>16</v>
      </c>
      <c r="F54" s="102"/>
      <c r="G54" s="103"/>
      <c r="H54" s="103">
        <f>(D54*F54)</f>
        <v>0</v>
      </c>
      <c r="I54" s="103">
        <f>(D54*G54)</f>
        <v>0</v>
      </c>
    </row>
    <row r="55" spans="1:9" ht="8.1" customHeight="1" x14ac:dyDescent="0.3">
      <c r="A55" s="99"/>
      <c r="B55" s="55"/>
      <c r="C55" s="76"/>
      <c r="D55" s="100"/>
      <c r="F55" s="102"/>
      <c r="G55" s="103"/>
      <c r="H55" s="103"/>
      <c r="I55" s="103"/>
    </row>
    <row r="56" spans="1:9" ht="41.4" x14ac:dyDescent="0.3">
      <c r="A56" s="99">
        <v>28</v>
      </c>
      <c r="B56" s="55" t="s">
        <v>433</v>
      </c>
      <c r="C56" s="76" t="s">
        <v>434</v>
      </c>
      <c r="D56" s="100">
        <v>1</v>
      </c>
      <c r="E56" s="101" t="s">
        <v>16</v>
      </c>
      <c r="F56" s="102"/>
      <c r="G56" s="103"/>
      <c r="H56" s="103">
        <f>(D56*F56)</f>
        <v>0</v>
      </c>
      <c r="I56" s="103">
        <f>(D56*G56)</f>
        <v>0</v>
      </c>
    </row>
    <row r="57" spans="1:9" ht="8.1" customHeight="1" x14ac:dyDescent="0.3">
      <c r="A57" s="99"/>
      <c r="B57" s="55"/>
      <c r="C57" s="76"/>
      <c r="D57" s="100"/>
      <c r="F57" s="102"/>
      <c r="G57" s="103"/>
      <c r="H57" s="103"/>
      <c r="I57" s="103"/>
    </row>
    <row r="58" spans="1:9" ht="82.8" x14ac:dyDescent="0.3">
      <c r="A58" s="99">
        <v>29</v>
      </c>
      <c r="B58" s="55" t="s">
        <v>435</v>
      </c>
      <c r="C58" s="76" t="s">
        <v>521</v>
      </c>
      <c r="D58" s="100">
        <v>6</v>
      </c>
      <c r="E58" s="101" t="s">
        <v>16</v>
      </c>
      <c r="F58" s="102"/>
      <c r="G58" s="103"/>
      <c r="H58" s="103">
        <f>(D58*F58)</f>
        <v>0</v>
      </c>
      <c r="I58" s="103">
        <f>(D58*G58)</f>
        <v>0</v>
      </c>
    </row>
    <row r="59" spans="1:9" ht="8.1" customHeight="1" x14ac:dyDescent="0.3">
      <c r="A59" s="99"/>
      <c r="B59" s="55"/>
      <c r="C59" s="76"/>
      <c r="D59" s="100"/>
      <c r="F59" s="102"/>
      <c r="G59" s="103"/>
      <c r="H59" s="103"/>
      <c r="I59" s="103"/>
    </row>
    <row r="60" spans="1:9" ht="69" x14ac:dyDescent="0.3">
      <c r="A60" s="99">
        <v>30</v>
      </c>
      <c r="B60" s="55" t="s">
        <v>436</v>
      </c>
      <c r="C60" s="76" t="s">
        <v>522</v>
      </c>
      <c r="D60" s="100">
        <v>6</v>
      </c>
      <c r="E60" s="101" t="s">
        <v>16</v>
      </c>
      <c r="F60" s="102"/>
      <c r="G60" s="103"/>
      <c r="H60" s="103">
        <f>(D60*F60)</f>
        <v>0</v>
      </c>
      <c r="I60" s="103">
        <f>(D60*G60)</f>
        <v>0</v>
      </c>
    </row>
    <row r="61" spans="1:9" ht="8.1" customHeight="1" x14ac:dyDescent="0.3">
      <c r="A61" s="99"/>
      <c r="B61" s="55"/>
      <c r="C61" s="76"/>
      <c r="D61" s="100"/>
      <c r="F61" s="102"/>
      <c r="G61" s="103"/>
      <c r="H61" s="103"/>
      <c r="I61" s="103"/>
    </row>
    <row r="62" spans="1:9" ht="41.4" x14ac:dyDescent="0.3">
      <c r="A62" s="99">
        <v>31</v>
      </c>
      <c r="B62" s="55" t="s">
        <v>437</v>
      </c>
      <c r="C62" s="76" t="s">
        <v>523</v>
      </c>
      <c r="D62" s="100">
        <v>6</v>
      </c>
      <c r="E62" s="101" t="s">
        <v>16</v>
      </c>
      <c r="F62" s="102"/>
      <c r="G62" s="103"/>
      <c r="H62" s="103">
        <f>(D62*F62)</f>
        <v>0</v>
      </c>
      <c r="I62" s="103">
        <f>(D62*G62)</f>
        <v>0</v>
      </c>
    </row>
    <row r="63" spans="1:9" ht="8.1" customHeight="1" x14ac:dyDescent="0.3">
      <c r="A63" s="99"/>
      <c r="B63" s="55"/>
      <c r="C63" s="76"/>
      <c r="D63" s="100"/>
      <c r="F63" s="102"/>
      <c r="G63" s="103"/>
      <c r="H63" s="103"/>
      <c r="I63" s="103"/>
    </row>
    <row r="64" spans="1:9" ht="96.6" x14ac:dyDescent="0.3">
      <c r="A64" s="99">
        <v>32</v>
      </c>
      <c r="B64" s="55" t="s">
        <v>438</v>
      </c>
      <c r="C64" s="76" t="s">
        <v>439</v>
      </c>
      <c r="D64" s="100">
        <v>2</v>
      </c>
      <c r="E64" s="101" t="s">
        <v>16</v>
      </c>
      <c r="F64" s="102"/>
      <c r="G64" s="103"/>
      <c r="H64" s="103">
        <f>(D64*F64)</f>
        <v>0</v>
      </c>
      <c r="I64" s="103">
        <f>(D64*G64)</f>
        <v>0</v>
      </c>
    </row>
    <row r="65" spans="1:9" ht="8.1" customHeight="1" x14ac:dyDescent="0.3">
      <c r="A65" s="99"/>
      <c r="B65" s="55"/>
      <c r="C65" s="76"/>
      <c r="D65" s="100"/>
      <c r="F65" s="102"/>
      <c r="G65" s="103"/>
      <c r="H65" s="103"/>
      <c r="I65" s="103"/>
    </row>
    <row r="66" spans="1:9" ht="96.6" x14ac:dyDescent="0.3">
      <c r="A66" s="99">
        <v>33</v>
      </c>
      <c r="B66" s="55" t="s">
        <v>440</v>
      </c>
      <c r="C66" s="76" t="s">
        <v>441</v>
      </c>
      <c r="D66" s="100">
        <v>3</v>
      </c>
      <c r="E66" s="101" t="s">
        <v>16</v>
      </c>
      <c r="F66" s="102"/>
      <c r="G66" s="103"/>
      <c r="H66" s="103">
        <f>(D66*F66)</f>
        <v>0</v>
      </c>
      <c r="I66" s="103">
        <f>(D66*G66)</f>
        <v>0</v>
      </c>
    </row>
    <row r="67" spans="1:9" ht="8.1" customHeight="1" x14ac:dyDescent="0.3">
      <c r="A67" s="99"/>
      <c r="B67" s="55"/>
      <c r="C67" s="76"/>
      <c r="D67" s="100"/>
      <c r="F67" s="102"/>
      <c r="G67" s="103"/>
      <c r="H67" s="103"/>
      <c r="I67" s="103"/>
    </row>
    <row r="68" spans="1:9" ht="82.8" x14ac:dyDescent="0.3">
      <c r="A68" s="99">
        <v>34</v>
      </c>
      <c r="B68" s="55" t="s">
        <v>442</v>
      </c>
      <c r="C68" s="76" t="s">
        <v>443</v>
      </c>
      <c r="D68" s="100">
        <v>2</v>
      </c>
      <c r="E68" s="101" t="s">
        <v>16</v>
      </c>
      <c r="F68" s="102"/>
      <c r="G68" s="103"/>
      <c r="H68" s="103">
        <f>(D68*F68)</f>
        <v>0</v>
      </c>
      <c r="I68" s="103">
        <f>(D68*G68)</f>
        <v>0</v>
      </c>
    </row>
    <row r="69" spans="1:9" ht="8.1" customHeight="1" x14ac:dyDescent="0.3">
      <c r="A69" s="99"/>
      <c r="B69" s="55"/>
      <c r="C69" s="76"/>
      <c r="D69" s="100"/>
      <c r="F69" s="102"/>
      <c r="G69" s="103"/>
      <c r="H69" s="103"/>
      <c r="I69" s="103"/>
    </row>
    <row r="70" spans="1:9" ht="96.6" x14ac:dyDescent="0.3">
      <c r="A70" s="99">
        <v>35</v>
      </c>
      <c r="B70" s="55" t="s">
        <v>444</v>
      </c>
      <c r="C70" s="76" t="s">
        <v>445</v>
      </c>
      <c r="D70" s="100">
        <v>20</v>
      </c>
      <c r="E70" s="101" t="s">
        <v>102</v>
      </c>
      <c r="F70" s="102"/>
      <c r="G70" s="103"/>
      <c r="H70" s="103">
        <f>(D70*F70)</f>
        <v>0</v>
      </c>
      <c r="I70" s="103">
        <f>(D70*G70)</f>
        <v>0</v>
      </c>
    </row>
    <row r="71" spans="1:9" ht="8.1" customHeight="1" x14ac:dyDescent="0.3">
      <c r="A71" s="99"/>
      <c r="B71" s="55"/>
      <c r="C71" s="76"/>
      <c r="D71" s="100"/>
      <c r="F71" s="102"/>
      <c r="G71" s="103"/>
      <c r="H71" s="103"/>
      <c r="I71" s="103"/>
    </row>
    <row r="72" spans="1:9" ht="41.4" x14ac:dyDescent="0.3">
      <c r="A72" s="99">
        <v>36</v>
      </c>
      <c r="B72" s="55" t="s">
        <v>446</v>
      </c>
      <c r="C72" s="76" t="s">
        <v>447</v>
      </c>
      <c r="D72" s="100">
        <v>36</v>
      </c>
      <c r="E72" s="101" t="s">
        <v>102</v>
      </c>
      <c r="F72" s="102"/>
      <c r="G72" s="103"/>
      <c r="H72" s="103">
        <f>(D72*F72)</f>
        <v>0</v>
      </c>
      <c r="I72" s="103">
        <f>(D72*G72)</f>
        <v>0</v>
      </c>
    </row>
    <row r="73" spans="1:9" ht="8.1" customHeight="1" x14ac:dyDescent="0.3">
      <c r="A73" s="99"/>
      <c r="B73" s="55"/>
      <c r="C73" s="76"/>
      <c r="D73" s="100"/>
      <c r="F73" s="102"/>
      <c r="G73" s="103"/>
      <c r="H73" s="103"/>
      <c r="I73" s="103"/>
    </row>
    <row r="74" spans="1:9" ht="41.4" x14ac:dyDescent="0.3">
      <c r="A74" s="99">
        <v>37</v>
      </c>
      <c r="B74" s="55" t="s">
        <v>448</v>
      </c>
      <c r="C74" s="76" t="s">
        <v>449</v>
      </c>
      <c r="D74" s="100">
        <v>10</v>
      </c>
      <c r="E74" s="101" t="s">
        <v>102</v>
      </c>
      <c r="F74" s="102"/>
      <c r="G74" s="103"/>
      <c r="H74" s="103">
        <f>(D74*F74)</f>
        <v>0</v>
      </c>
      <c r="I74" s="103">
        <f>(D74*G74)</f>
        <v>0</v>
      </c>
    </row>
    <row r="75" spans="1:9" ht="8.1" customHeight="1" x14ac:dyDescent="0.3">
      <c r="A75" s="99"/>
      <c r="B75" s="55"/>
      <c r="C75" s="76"/>
      <c r="D75" s="100"/>
      <c r="F75" s="102"/>
      <c r="G75" s="103"/>
      <c r="H75" s="103"/>
      <c r="I75" s="103"/>
    </row>
    <row r="76" spans="1:9" ht="41.4" x14ac:dyDescent="0.3">
      <c r="A76" s="99">
        <v>38</v>
      </c>
      <c r="B76" s="55" t="s">
        <v>450</v>
      </c>
      <c r="C76" s="76" t="s">
        <v>451</v>
      </c>
      <c r="D76" s="100">
        <v>40</v>
      </c>
      <c r="E76" s="101" t="s">
        <v>102</v>
      </c>
      <c r="F76" s="102"/>
      <c r="G76" s="103"/>
      <c r="H76" s="103">
        <f>(D76*F76)</f>
        <v>0</v>
      </c>
      <c r="I76" s="103">
        <f>(D76*G76)</f>
        <v>0</v>
      </c>
    </row>
    <row r="77" spans="1:9" ht="8.1" customHeight="1" x14ac:dyDescent="0.3">
      <c r="A77" s="99"/>
      <c r="B77" s="55"/>
      <c r="C77" s="76"/>
      <c r="D77" s="100"/>
      <c r="F77" s="102"/>
      <c r="G77" s="103"/>
      <c r="H77" s="103"/>
      <c r="I77" s="103"/>
    </row>
    <row r="78" spans="1:9" ht="82.8" x14ac:dyDescent="0.3">
      <c r="A78" s="99">
        <v>39</v>
      </c>
      <c r="B78" s="55" t="s">
        <v>452</v>
      </c>
      <c r="C78" s="76" t="s">
        <v>453</v>
      </c>
      <c r="D78" s="100">
        <v>16</v>
      </c>
      <c r="E78" s="101" t="s">
        <v>102</v>
      </c>
      <c r="F78" s="102"/>
      <c r="G78" s="103"/>
      <c r="H78" s="103">
        <f>(D78*F78)</f>
        <v>0</v>
      </c>
      <c r="I78" s="103">
        <f>(D78*G78)</f>
        <v>0</v>
      </c>
    </row>
    <row r="79" spans="1:9" ht="8.1" customHeight="1" x14ac:dyDescent="0.3">
      <c r="A79" s="99"/>
      <c r="B79" s="55"/>
      <c r="C79" s="76"/>
      <c r="D79" s="100"/>
      <c r="F79" s="102"/>
      <c r="G79" s="103"/>
      <c r="H79" s="103"/>
      <c r="I79" s="103"/>
    </row>
    <row r="80" spans="1:9" ht="41.4" x14ac:dyDescent="0.3">
      <c r="A80" s="99">
        <v>40</v>
      </c>
      <c r="B80" s="55" t="s">
        <v>454</v>
      </c>
      <c r="C80" s="76" t="s">
        <v>455</v>
      </c>
      <c r="D80" s="100">
        <v>20</v>
      </c>
      <c r="E80" s="101" t="s">
        <v>102</v>
      </c>
      <c r="F80" s="102"/>
      <c r="G80" s="103"/>
      <c r="H80" s="103">
        <f>(D80*F80)</f>
        <v>0</v>
      </c>
      <c r="I80" s="103">
        <f>(D80*G80)</f>
        <v>0</v>
      </c>
    </row>
    <row r="81" spans="1:9" ht="8.1" customHeight="1" x14ac:dyDescent="0.3">
      <c r="A81" s="99"/>
      <c r="B81" s="55"/>
      <c r="C81" s="76"/>
      <c r="D81" s="100"/>
      <c r="F81" s="102"/>
      <c r="G81" s="103"/>
      <c r="H81" s="103"/>
      <c r="I81" s="103"/>
    </row>
    <row r="82" spans="1:9" ht="41.4" x14ac:dyDescent="0.3">
      <c r="A82" s="99">
        <v>41</v>
      </c>
      <c r="B82" s="55" t="s">
        <v>456</v>
      </c>
      <c r="C82" s="76" t="s">
        <v>457</v>
      </c>
      <c r="D82" s="100">
        <v>5</v>
      </c>
      <c r="E82" s="101" t="s">
        <v>102</v>
      </c>
      <c r="F82" s="102"/>
      <c r="G82" s="103"/>
      <c r="H82" s="103">
        <f>(D82*F82)</f>
        <v>0</v>
      </c>
      <c r="I82" s="103">
        <f>(D82*G82)</f>
        <v>0</v>
      </c>
    </row>
    <row r="83" spans="1:9" ht="8.1" customHeight="1" x14ac:dyDescent="0.3">
      <c r="A83" s="99"/>
      <c r="B83" s="55"/>
      <c r="C83" s="76"/>
      <c r="D83" s="100"/>
      <c r="F83" s="102"/>
      <c r="G83" s="103"/>
      <c r="H83" s="103"/>
      <c r="I83" s="103"/>
    </row>
    <row r="84" spans="1:9" ht="41.4" x14ac:dyDescent="0.3">
      <c r="A84" s="99">
        <v>42</v>
      </c>
      <c r="B84" s="55" t="s">
        <v>458</v>
      </c>
      <c r="C84" s="76" t="s">
        <v>459</v>
      </c>
      <c r="D84" s="100">
        <v>27</v>
      </c>
      <c r="E84" s="101" t="s">
        <v>102</v>
      </c>
      <c r="F84" s="102"/>
      <c r="G84" s="103"/>
      <c r="H84" s="103">
        <f>(D84*F84)</f>
        <v>0</v>
      </c>
      <c r="I84" s="103">
        <f>(D84*G84)</f>
        <v>0</v>
      </c>
    </row>
    <row r="85" spans="1:9" ht="8.1" customHeight="1" x14ac:dyDescent="0.3">
      <c r="A85" s="99"/>
      <c r="B85" s="55"/>
      <c r="C85" s="76"/>
      <c r="D85" s="100"/>
      <c r="F85" s="102"/>
      <c r="G85" s="103"/>
      <c r="H85" s="103"/>
      <c r="I85" s="103"/>
    </row>
    <row r="86" spans="1:9" ht="82.8" x14ac:dyDescent="0.3">
      <c r="A86" s="99">
        <v>43</v>
      </c>
      <c r="B86" s="55" t="s">
        <v>460</v>
      </c>
      <c r="C86" s="76" t="s">
        <v>461</v>
      </c>
      <c r="D86" s="100">
        <v>10</v>
      </c>
      <c r="E86" s="101" t="s">
        <v>102</v>
      </c>
      <c r="F86" s="102"/>
      <c r="G86" s="103"/>
      <c r="H86" s="103">
        <f>(D86*F86)</f>
        <v>0</v>
      </c>
      <c r="I86" s="103">
        <f>(D86*G86)</f>
        <v>0</v>
      </c>
    </row>
    <row r="87" spans="1:9" ht="8.1" customHeight="1" x14ac:dyDescent="0.3">
      <c r="A87" s="99"/>
      <c r="B87" s="55"/>
      <c r="C87" s="76"/>
      <c r="D87" s="100"/>
      <c r="F87" s="102"/>
      <c r="G87" s="103"/>
      <c r="H87" s="103"/>
      <c r="I87" s="103"/>
    </row>
    <row r="88" spans="1:9" ht="82.8" x14ac:dyDescent="0.3">
      <c r="A88" s="99">
        <v>44</v>
      </c>
      <c r="B88" s="55" t="s">
        <v>462</v>
      </c>
      <c r="C88" s="76" t="s">
        <v>463</v>
      </c>
      <c r="D88" s="100">
        <v>24</v>
      </c>
      <c r="E88" s="101" t="s">
        <v>102</v>
      </c>
      <c r="F88" s="102"/>
      <c r="G88" s="103"/>
      <c r="H88" s="103">
        <f>(D88*F88)</f>
        <v>0</v>
      </c>
      <c r="I88" s="103">
        <f>(D88*G88)</f>
        <v>0</v>
      </c>
    </row>
    <row r="89" spans="1:9" ht="8.1" customHeight="1" x14ac:dyDescent="0.3">
      <c r="A89" s="99"/>
      <c r="B89" s="55"/>
      <c r="C89" s="76"/>
      <c r="D89" s="100"/>
      <c r="F89" s="102"/>
      <c r="G89" s="103"/>
      <c r="H89" s="103"/>
      <c r="I89" s="103"/>
    </row>
    <row r="90" spans="1:9" ht="41.4" x14ac:dyDescent="0.3">
      <c r="A90" s="99">
        <v>45</v>
      </c>
      <c r="B90" s="55" t="s">
        <v>464</v>
      </c>
      <c r="C90" s="76" t="s">
        <v>465</v>
      </c>
      <c r="D90" s="100">
        <v>24</v>
      </c>
      <c r="E90" s="101" t="s">
        <v>102</v>
      </c>
      <c r="F90" s="102"/>
      <c r="G90" s="103"/>
      <c r="H90" s="103">
        <f>(D90*F90)</f>
        <v>0</v>
      </c>
      <c r="I90" s="103">
        <f>(D90*G90)</f>
        <v>0</v>
      </c>
    </row>
    <row r="91" spans="1:9" ht="8.1" customHeight="1" x14ac:dyDescent="0.3">
      <c r="A91" s="99"/>
      <c r="B91" s="55"/>
      <c r="C91" s="76"/>
      <c r="D91" s="100"/>
      <c r="F91" s="102"/>
      <c r="G91" s="103"/>
      <c r="H91" s="103"/>
      <c r="I91" s="103"/>
    </row>
    <row r="92" spans="1:9" ht="124.2" x14ac:dyDescent="0.3">
      <c r="A92" s="99">
        <v>46</v>
      </c>
      <c r="B92" s="55" t="s">
        <v>466</v>
      </c>
      <c r="C92" s="76" t="s">
        <v>467</v>
      </c>
      <c r="D92" s="100">
        <v>20</v>
      </c>
      <c r="E92" s="101" t="s">
        <v>102</v>
      </c>
      <c r="F92" s="102"/>
      <c r="G92" s="103"/>
      <c r="H92" s="103">
        <f>(D92*F92)</f>
        <v>0</v>
      </c>
      <c r="I92" s="103">
        <f>(D92*G92)</f>
        <v>0</v>
      </c>
    </row>
    <row r="93" spans="1:9" ht="8.1" customHeight="1" x14ac:dyDescent="0.3">
      <c r="A93" s="99"/>
      <c r="B93" s="55"/>
      <c r="C93" s="76"/>
      <c r="D93" s="100"/>
      <c r="F93" s="102"/>
      <c r="G93" s="103"/>
      <c r="H93" s="103"/>
      <c r="I93" s="103"/>
    </row>
    <row r="94" spans="1:9" ht="41.4" x14ac:dyDescent="0.3">
      <c r="A94" s="99">
        <v>47</v>
      </c>
      <c r="B94" s="55" t="s">
        <v>468</v>
      </c>
      <c r="C94" s="76" t="s">
        <v>367</v>
      </c>
      <c r="D94" s="100">
        <v>36</v>
      </c>
      <c r="E94" s="101" t="s">
        <v>102</v>
      </c>
      <c r="F94" s="102"/>
      <c r="G94" s="103"/>
      <c r="H94" s="103">
        <f>(D94*F94)</f>
        <v>0</v>
      </c>
      <c r="I94" s="103">
        <f>(D94*G94)</f>
        <v>0</v>
      </c>
    </row>
    <row r="95" spans="1:9" ht="8.1" customHeight="1" x14ac:dyDescent="0.3">
      <c r="A95" s="99"/>
      <c r="B95" s="55"/>
      <c r="C95" s="76"/>
      <c r="D95" s="100"/>
      <c r="F95" s="102"/>
      <c r="G95" s="103"/>
      <c r="H95" s="103"/>
      <c r="I95" s="103"/>
    </row>
    <row r="96" spans="1:9" ht="41.4" x14ac:dyDescent="0.3">
      <c r="A96" s="99">
        <v>48</v>
      </c>
      <c r="B96" s="55" t="s">
        <v>469</v>
      </c>
      <c r="C96" s="76" t="s">
        <v>470</v>
      </c>
      <c r="D96" s="100">
        <v>10</v>
      </c>
      <c r="E96" s="101" t="s">
        <v>102</v>
      </c>
      <c r="F96" s="102"/>
      <c r="G96" s="103"/>
      <c r="H96" s="103">
        <f>(D96*F96)</f>
        <v>0</v>
      </c>
      <c r="I96" s="103">
        <f>(D96*G96)</f>
        <v>0</v>
      </c>
    </row>
    <row r="97" spans="1:9" ht="8.1" customHeight="1" x14ac:dyDescent="0.3">
      <c r="A97" s="99"/>
      <c r="B97" s="55"/>
      <c r="C97" s="76"/>
      <c r="D97" s="100"/>
      <c r="F97" s="102"/>
      <c r="G97" s="103"/>
      <c r="H97" s="103"/>
      <c r="I97" s="103"/>
    </row>
    <row r="98" spans="1:9" ht="41.4" x14ac:dyDescent="0.3">
      <c r="A98" s="99">
        <v>49</v>
      </c>
      <c r="B98" s="55" t="s">
        <v>471</v>
      </c>
      <c r="C98" s="76" t="s">
        <v>472</v>
      </c>
      <c r="D98" s="100">
        <v>10</v>
      </c>
      <c r="E98" s="101" t="s">
        <v>102</v>
      </c>
      <c r="F98" s="102"/>
      <c r="G98" s="103"/>
      <c r="H98" s="103">
        <f>(D98*F98)</f>
        <v>0</v>
      </c>
      <c r="I98" s="103">
        <f>(D98*G98)</f>
        <v>0</v>
      </c>
    </row>
    <row r="99" spans="1:9" ht="8.1" customHeight="1" x14ac:dyDescent="0.3">
      <c r="A99" s="99"/>
      <c r="B99" s="55"/>
      <c r="C99" s="76"/>
      <c r="D99" s="100"/>
      <c r="F99" s="102"/>
      <c r="G99" s="103"/>
      <c r="H99" s="103"/>
      <c r="I99" s="103"/>
    </row>
    <row r="100" spans="1:9" ht="41.4" x14ac:dyDescent="0.3">
      <c r="A100" s="99">
        <v>50</v>
      </c>
      <c r="B100" s="55" t="s">
        <v>473</v>
      </c>
      <c r="C100" s="76" t="s">
        <v>474</v>
      </c>
      <c r="D100" s="100">
        <v>40</v>
      </c>
      <c r="E100" s="101" t="s">
        <v>102</v>
      </c>
      <c r="F100" s="102"/>
      <c r="G100" s="103"/>
      <c r="H100" s="103">
        <f>(D100*F100)</f>
        <v>0</v>
      </c>
      <c r="I100" s="103">
        <f>(D100*G100)</f>
        <v>0</v>
      </c>
    </row>
    <row r="101" spans="1:9" ht="8.1" customHeight="1" x14ac:dyDescent="0.3">
      <c r="A101" s="99"/>
      <c r="B101" s="55"/>
      <c r="C101" s="76"/>
      <c r="D101" s="100"/>
      <c r="F101" s="102"/>
      <c r="G101" s="103"/>
      <c r="H101" s="103"/>
      <c r="I101" s="103"/>
    </row>
    <row r="102" spans="1:9" ht="54.75" customHeight="1" x14ac:dyDescent="0.3">
      <c r="A102" s="99">
        <v>51</v>
      </c>
      <c r="B102" s="55" t="s">
        <v>368</v>
      </c>
      <c r="C102" s="76" t="s">
        <v>369</v>
      </c>
      <c r="D102" s="100">
        <v>6</v>
      </c>
      <c r="E102" s="101" t="s">
        <v>102</v>
      </c>
      <c r="F102" s="109"/>
      <c r="G102" s="110"/>
      <c r="H102" s="103">
        <f>(D102*F102)</f>
        <v>0</v>
      </c>
      <c r="I102" s="103">
        <f>(D102*G102)</f>
        <v>0</v>
      </c>
    </row>
    <row r="103" spans="1:9" ht="8.1" customHeight="1" x14ac:dyDescent="0.3">
      <c r="A103" s="99"/>
      <c r="B103" s="55"/>
      <c r="C103" s="76"/>
      <c r="D103" s="100"/>
      <c r="F103" s="102"/>
      <c r="G103" s="103"/>
      <c r="H103" s="103"/>
      <c r="I103" s="103"/>
    </row>
    <row r="104" spans="1:9" ht="183" customHeight="1" x14ac:dyDescent="0.3">
      <c r="A104" s="99">
        <v>52</v>
      </c>
      <c r="B104" s="55" t="s">
        <v>475</v>
      </c>
      <c r="C104" s="76" t="s">
        <v>476</v>
      </c>
      <c r="D104" s="100">
        <v>2</v>
      </c>
      <c r="E104" s="101" t="s">
        <v>102</v>
      </c>
      <c r="F104" s="102"/>
      <c r="G104" s="103"/>
      <c r="H104" s="103">
        <f>(D104*F104)</f>
        <v>0</v>
      </c>
      <c r="I104" s="103">
        <f>(D104*G104)</f>
        <v>0</v>
      </c>
    </row>
    <row r="105" spans="1:9" ht="8.1" customHeight="1" x14ac:dyDescent="0.3">
      <c r="A105" s="99"/>
      <c r="B105" s="55"/>
      <c r="C105" s="76"/>
      <c r="D105" s="100"/>
      <c r="F105" s="102"/>
      <c r="G105" s="103"/>
      <c r="H105" s="103"/>
      <c r="I105" s="103"/>
    </row>
    <row r="106" spans="1:9" ht="41.4" x14ac:dyDescent="0.3">
      <c r="A106" s="99">
        <v>53</v>
      </c>
      <c r="B106" s="55" t="s">
        <v>331</v>
      </c>
      <c r="C106" s="76" t="s">
        <v>332</v>
      </c>
      <c r="D106" s="100">
        <v>10</v>
      </c>
      <c r="E106" s="101" t="s">
        <v>16</v>
      </c>
      <c r="F106" s="102"/>
      <c r="G106" s="103"/>
      <c r="H106" s="103">
        <f>(D106*F106)</f>
        <v>0</v>
      </c>
      <c r="I106" s="103">
        <f>(D106*G106)</f>
        <v>0</v>
      </c>
    </row>
    <row r="107" spans="1:9" ht="8.1" customHeight="1" x14ac:dyDescent="0.3">
      <c r="A107" s="99"/>
      <c r="B107" s="55"/>
      <c r="C107" s="76"/>
      <c r="D107" s="100"/>
      <c r="F107" s="102"/>
      <c r="G107" s="103"/>
      <c r="H107" s="103"/>
      <c r="I107" s="103"/>
    </row>
    <row r="108" spans="1:9" ht="82.8" x14ac:dyDescent="0.3">
      <c r="A108" s="99">
        <v>54</v>
      </c>
      <c r="B108" s="55" t="s">
        <v>371</v>
      </c>
      <c r="C108" s="76" t="s">
        <v>372</v>
      </c>
      <c r="D108" s="100">
        <v>1</v>
      </c>
      <c r="E108" s="101" t="s">
        <v>16</v>
      </c>
      <c r="F108" s="102"/>
      <c r="G108" s="103"/>
      <c r="H108" s="103">
        <f>(D108*F108)</f>
        <v>0</v>
      </c>
      <c r="I108" s="103">
        <f>(D108*G108)</f>
        <v>0</v>
      </c>
    </row>
    <row r="109" spans="1:9" ht="8.1" customHeight="1" x14ac:dyDescent="0.3">
      <c r="A109" s="99"/>
      <c r="B109" s="55"/>
      <c r="C109" s="76"/>
      <c r="D109" s="100"/>
      <c r="F109" s="102"/>
      <c r="G109" s="103"/>
      <c r="H109" s="103"/>
      <c r="I109" s="103"/>
    </row>
    <row r="110" spans="1:9" ht="55.2" x14ac:dyDescent="0.3">
      <c r="A110" s="99">
        <v>55</v>
      </c>
      <c r="B110" s="55" t="s">
        <v>477</v>
      </c>
      <c r="C110" s="76" t="s">
        <v>478</v>
      </c>
      <c r="D110" s="100">
        <v>50</v>
      </c>
      <c r="E110" s="101" t="s">
        <v>102</v>
      </c>
      <c r="F110" s="102"/>
      <c r="G110" s="103"/>
      <c r="H110" s="103">
        <f>(D110*F110)</f>
        <v>0</v>
      </c>
      <c r="I110" s="103">
        <f>(D110*G110)</f>
        <v>0</v>
      </c>
    </row>
    <row r="111" spans="1:9" ht="8.1" customHeight="1" x14ac:dyDescent="0.3">
      <c r="A111" s="99"/>
      <c r="B111" s="55"/>
      <c r="C111" s="76"/>
      <c r="D111" s="100"/>
      <c r="F111" s="102"/>
      <c r="G111" s="103"/>
      <c r="H111" s="103"/>
      <c r="I111" s="103"/>
    </row>
    <row r="112" spans="1:9" ht="82.8" x14ac:dyDescent="0.3">
      <c r="A112" s="99">
        <v>56</v>
      </c>
      <c r="B112" s="55" t="s">
        <v>479</v>
      </c>
      <c r="C112" s="76" t="s">
        <v>480</v>
      </c>
      <c r="D112" s="100">
        <v>8</v>
      </c>
      <c r="E112" s="101" t="s">
        <v>102</v>
      </c>
      <c r="F112" s="102"/>
      <c r="G112" s="103"/>
      <c r="H112" s="103">
        <f>(D112*F112)</f>
        <v>0</v>
      </c>
      <c r="I112" s="103">
        <f>(D112*G112)</f>
        <v>0</v>
      </c>
    </row>
    <row r="113" spans="1:9" ht="8.1" customHeight="1" x14ac:dyDescent="0.3">
      <c r="A113" s="99"/>
      <c r="B113" s="55"/>
      <c r="C113" s="76"/>
      <c r="D113" s="100"/>
      <c r="F113" s="102"/>
      <c r="G113" s="103"/>
      <c r="H113" s="103"/>
      <c r="I113" s="103"/>
    </row>
    <row r="114" spans="1:9" ht="41.4" x14ac:dyDescent="0.3">
      <c r="A114" s="99">
        <v>57</v>
      </c>
      <c r="B114" s="55" t="s">
        <v>481</v>
      </c>
      <c r="C114" s="76" t="s">
        <v>482</v>
      </c>
      <c r="D114" s="100">
        <v>28</v>
      </c>
      <c r="E114" s="101" t="s">
        <v>13</v>
      </c>
      <c r="F114" s="102"/>
      <c r="G114" s="103"/>
      <c r="H114" s="103">
        <f>(D114*F114)</f>
        <v>0</v>
      </c>
      <c r="I114" s="103">
        <f>(D114*G114)</f>
        <v>0</v>
      </c>
    </row>
    <row r="115" spans="1:9" ht="8.1" customHeight="1" x14ac:dyDescent="0.3">
      <c r="A115" s="99"/>
      <c r="B115" s="55"/>
      <c r="C115" s="76"/>
      <c r="D115" s="100"/>
      <c r="F115" s="102"/>
      <c r="G115" s="103"/>
      <c r="H115" s="103"/>
      <c r="I115" s="103"/>
    </row>
    <row r="116" spans="1:9" ht="55.2" x14ac:dyDescent="0.3">
      <c r="A116" s="99">
        <v>58</v>
      </c>
      <c r="B116" s="55" t="s">
        <v>483</v>
      </c>
      <c r="C116" s="76" t="s">
        <v>484</v>
      </c>
      <c r="D116" s="100">
        <v>12</v>
      </c>
      <c r="E116" s="101" t="s">
        <v>13</v>
      </c>
      <c r="F116" s="102"/>
      <c r="G116" s="103"/>
      <c r="H116" s="103">
        <f>(D116*F116)</f>
        <v>0</v>
      </c>
      <c r="I116" s="103">
        <f>(D116*G116)</f>
        <v>0</v>
      </c>
    </row>
    <row r="117" spans="1:9" ht="8.1" customHeight="1" x14ac:dyDescent="0.3">
      <c r="A117" s="99"/>
      <c r="B117" s="55"/>
      <c r="C117" s="76"/>
      <c r="D117" s="100"/>
      <c r="F117" s="102"/>
      <c r="G117" s="103"/>
      <c r="H117" s="103"/>
      <c r="I117" s="103"/>
    </row>
    <row r="118" spans="1:9" ht="82.8" x14ac:dyDescent="0.3">
      <c r="A118" s="99">
        <v>59</v>
      </c>
      <c r="B118" s="55" t="s">
        <v>485</v>
      </c>
      <c r="C118" s="76" t="s">
        <v>486</v>
      </c>
      <c r="D118" s="100">
        <v>16</v>
      </c>
      <c r="E118" s="101" t="s">
        <v>13</v>
      </c>
      <c r="F118" s="102"/>
      <c r="G118" s="103"/>
      <c r="H118" s="103">
        <f>(D118*F118)</f>
        <v>0</v>
      </c>
      <c r="I118" s="103">
        <f>(D118*G118)</f>
        <v>0</v>
      </c>
    </row>
    <row r="119" spans="1:9" ht="8.1" customHeight="1" x14ac:dyDescent="0.3">
      <c r="A119" s="99"/>
      <c r="B119" s="55"/>
      <c r="C119" s="76"/>
      <c r="D119" s="100"/>
      <c r="F119" s="102"/>
      <c r="G119" s="103"/>
      <c r="H119" s="103"/>
      <c r="I119" s="103"/>
    </row>
    <row r="120" spans="1:9" ht="41.4" x14ac:dyDescent="0.3">
      <c r="A120" s="99">
        <v>60</v>
      </c>
      <c r="B120" s="55" t="s">
        <v>487</v>
      </c>
      <c r="C120" s="76" t="s">
        <v>488</v>
      </c>
      <c r="D120" s="100">
        <v>6</v>
      </c>
      <c r="E120" s="101" t="s">
        <v>13</v>
      </c>
      <c r="F120" s="102"/>
      <c r="G120" s="103"/>
      <c r="H120" s="103">
        <f>(D120*F120)</f>
        <v>0</v>
      </c>
      <c r="I120" s="103">
        <f>(D120*G120)</f>
        <v>0</v>
      </c>
    </row>
    <row r="121" spans="1:9" ht="8.1" customHeight="1" x14ac:dyDescent="0.3">
      <c r="A121" s="99"/>
      <c r="B121" s="55"/>
      <c r="C121" s="76"/>
      <c r="D121" s="100"/>
      <c r="F121" s="102"/>
      <c r="G121" s="103"/>
      <c r="H121" s="103"/>
      <c r="I121" s="103"/>
    </row>
    <row r="122" spans="1:9" ht="27.6" x14ac:dyDescent="0.3">
      <c r="A122" s="99">
        <v>61</v>
      </c>
      <c r="B122" s="55" t="s">
        <v>489</v>
      </c>
      <c r="C122" s="76" t="s">
        <v>490</v>
      </c>
      <c r="D122" s="100">
        <v>20</v>
      </c>
      <c r="E122" s="101" t="s">
        <v>13</v>
      </c>
      <c r="F122" s="102"/>
      <c r="G122" s="103"/>
      <c r="H122" s="103">
        <f>(D122*F122)</f>
        <v>0</v>
      </c>
      <c r="I122" s="103">
        <f>(D122*G122)</f>
        <v>0</v>
      </c>
    </row>
    <row r="123" spans="1:9" ht="8.1" customHeight="1" x14ac:dyDescent="0.3">
      <c r="A123" s="99"/>
      <c r="B123" s="55"/>
      <c r="C123" s="76"/>
      <c r="D123" s="100"/>
      <c r="F123" s="102"/>
      <c r="G123" s="103"/>
      <c r="H123" s="103"/>
      <c r="I123" s="103"/>
    </row>
    <row r="124" spans="1:9" ht="41.4" x14ac:dyDescent="0.3">
      <c r="A124" s="99">
        <v>62</v>
      </c>
      <c r="B124" s="55" t="s">
        <v>491</v>
      </c>
      <c r="C124" s="76" t="s">
        <v>492</v>
      </c>
      <c r="D124" s="100">
        <v>8</v>
      </c>
      <c r="E124" s="101" t="s">
        <v>13</v>
      </c>
      <c r="F124" s="102"/>
      <c r="G124" s="103"/>
      <c r="H124" s="103">
        <f>(D124*F124)</f>
        <v>0</v>
      </c>
      <c r="I124" s="103">
        <f>(D124*G124)</f>
        <v>0</v>
      </c>
    </row>
    <row r="125" spans="1:9" ht="8.1" customHeight="1" x14ac:dyDescent="0.3">
      <c r="A125" s="99"/>
      <c r="B125" s="55"/>
      <c r="C125" s="76"/>
      <c r="D125" s="100"/>
      <c r="F125" s="102"/>
      <c r="G125" s="103"/>
      <c r="H125" s="103"/>
      <c r="I125" s="103"/>
    </row>
    <row r="126" spans="1:9" ht="41.4" x14ac:dyDescent="0.3">
      <c r="A126" s="99">
        <v>63</v>
      </c>
      <c r="B126" s="55" t="s">
        <v>273</v>
      </c>
      <c r="C126" s="76" t="s">
        <v>493</v>
      </c>
      <c r="D126" s="100">
        <v>1</v>
      </c>
      <c r="E126" s="101" t="s">
        <v>16</v>
      </c>
      <c r="F126" s="102"/>
      <c r="G126" s="103"/>
      <c r="H126" s="103">
        <f>(D126*F126)</f>
        <v>0</v>
      </c>
      <c r="I126" s="103">
        <f>(D126*G126)</f>
        <v>0</v>
      </c>
    </row>
    <row r="127" spans="1:9" ht="8.1" customHeight="1" x14ac:dyDescent="0.3">
      <c r="A127" s="99"/>
      <c r="B127" s="55"/>
      <c r="C127" s="76"/>
      <c r="D127" s="100"/>
      <c r="F127" s="102"/>
      <c r="G127" s="103"/>
      <c r="H127" s="103"/>
      <c r="I127" s="103"/>
    </row>
    <row r="128" spans="1:9" ht="69" x14ac:dyDescent="0.3">
      <c r="A128" s="99">
        <v>64</v>
      </c>
      <c r="B128" s="55" t="s">
        <v>273</v>
      </c>
      <c r="C128" s="76" t="s">
        <v>494</v>
      </c>
      <c r="D128" s="100">
        <v>1</v>
      </c>
      <c r="E128" s="101" t="s">
        <v>227</v>
      </c>
      <c r="F128" s="102"/>
      <c r="G128" s="103"/>
      <c r="H128" s="103">
        <f>(D128*F128)</f>
        <v>0</v>
      </c>
      <c r="I128" s="103">
        <f>(D128*G128)</f>
        <v>0</v>
      </c>
    </row>
    <row r="129" spans="1:9" ht="8.1" customHeight="1" x14ac:dyDescent="0.3">
      <c r="A129" s="99"/>
      <c r="B129" s="55"/>
      <c r="C129" s="76"/>
      <c r="D129" s="100"/>
      <c r="F129" s="102"/>
      <c r="G129" s="103"/>
      <c r="H129" s="103"/>
      <c r="I129" s="103"/>
    </row>
    <row r="130" spans="1:9" ht="41.4" x14ac:dyDescent="0.3">
      <c r="A130" s="99">
        <v>65</v>
      </c>
      <c r="B130" s="55" t="s">
        <v>495</v>
      </c>
      <c r="C130" s="76" t="s">
        <v>496</v>
      </c>
      <c r="D130" s="100">
        <v>1</v>
      </c>
      <c r="E130" s="101" t="s">
        <v>227</v>
      </c>
      <c r="F130" s="102"/>
      <c r="G130" s="103"/>
      <c r="H130" s="103">
        <f>(D130*F130)</f>
        <v>0</v>
      </c>
      <c r="I130" s="103">
        <f>(D130*G130)</f>
        <v>0</v>
      </c>
    </row>
    <row r="131" spans="1:9" ht="8.1" customHeight="1" x14ac:dyDescent="0.3">
      <c r="A131" s="99"/>
      <c r="B131" s="55"/>
      <c r="C131" s="76"/>
      <c r="D131" s="100"/>
      <c r="F131" s="102"/>
      <c r="G131" s="103"/>
      <c r="H131" s="103"/>
      <c r="I131" s="103"/>
    </row>
    <row r="132" spans="1:9" ht="27.6" x14ac:dyDescent="0.3">
      <c r="A132" s="99">
        <v>66</v>
      </c>
      <c r="B132" s="55" t="s">
        <v>497</v>
      </c>
      <c r="C132" s="76" t="s">
        <v>498</v>
      </c>
      <c r="D132" s="100">
        <v>1</v>
      </c>
      <c r="E132" s="101" t="s">
        <v>227</v>
      </c>
      <c r="F132" s="102"/>
      <c r="G132" s="103"/>
      <c r="H132" s="103">
        <f>(D132*F132)</f>
        <v>0</v>
      </c>
      <c r="I132" s="103">
        <f>(D132*G132)</f>
        <v>0</v>
      </c>
    </row>
    <row r="133" spans="1:9" ht="8.1" customHeight="1" x14ac:dyDescent="0.3">
      <c r="A133" s="99"/>
      <c r="B133" s="55"/>
      <c r="C133" s="76"/>
      <c r="D133" s="100"/>
      <c r="F133" s="102"/>
      <c r="G133" s="103"/>
      <c r="H133" s="103"/>
      <c r="I133" s="103"/>
    </row>
    <row r="134" spans="1:9" ht="27.6" x14ac:dyDescent="0.3">
      <c r="A134" s="99">
        <v>67</v>
      </c>
      <c r="B134" s="55" t="s">
        <v>499</v>
      </c>
      <c r="C134" s="76" t="s">
        <v>500</v>
      </c>
      <c r="D134" s="100">
        <v>1</v>
      </c>
      <c r="E134" s="101" t="s">
        <v>16</v>
      </c>
      <c r="F134" s="102"/>
      <c r="G134" s="103"/>
      <c r="H134" s="103">
        <f>(D134*F134)</f>
        <v>0</v>
      </c>
      <c r="I134" s="103">
        <f>(D134*G134)</f>
        <v>0</v>
      </c>
    </row>
    <row r="135" spans="1:9" ht="8.1" customHeight="1" x14ac:dyDescent="0.3">
      <c r="A135" s="99"/>
      <c r="B135" s="55"/>
      <c r="C135" s="76"/>
      <c r="D135" s="100"/>
      <c r="F135" s="102"/>
      <c r="G135" s="103"/>
      <c r="H135" s="103"/>
      <c r="I135" s="103"/>
    </row>
    <row r="136" spans="1:9" ht="138" x14ac:dyDescent="0.3">
      <c r="A136" s="99">
        <v>68</v>
      </c>
      <c r="B136" s="55" t="s">
        <v>273</v>
      </c>
      <c r="C136" s="76" t="s">
        <v>501</v>
      </c>
      <c r="D136" s="100">
        <v>1</v>
      </c>
      <c r="E136" s="101" t="s">
        <v>16</v>
      </c>
      <c r="F136" s="102"/>
      <c r="G136" s="103"/>
      <c r="H136" s="103">
        <f>(D136*F136)</f>
        <v>0</v>
      </c>
      <c r="I136" s="103">
        <f>(D136*G136)</f>
        <v>0</v>
      </c>
    </row>
    <row r="137" spans="1:9" ht="8.1" customHeight="1" x14ac:dyDescent="0.3">
      <c r="A137" s="99"/>
      <c r="B137" s="55"/>
      <c r="C137" s="76"/>
      <c r="D137" s="100"/>
      <c r="F137" s="102"/>
      <c r="G137" s="103"/>
      <c r="H137" s="103"/>
      <c r="I137" s="103"/>
    </row>
    <row r="138" spans="1:9" ht="55.2" x14ac:dyDescent="0.3">
      <c r="A138" s="99">
        <v>69</v>
      </c>
      <c r="B138" s="55" t="s">
        <v>502</v>
      </c>
      <c r="C138" s="76" t="s">
        <v>503</v>
      </c>
      <c r="D138" s="100">
        <v>1</v>
      </c>
      <c r="E138" s="101" t="s">
        <v>16</v>
      </c>
      <c r="F138" s="102"/>
      <c r="G138" s="103"/>
      <c r="H138" s="103">
        <f>(D138*F138)</f>
        <v>0</v>
      </c>
      <c r="I138" s="103">
        <f>(D138*G138)</f>
        <v>0</v>
      </c>
    </row>
    <row r="139" spans="1:9" ht="8.1" customHeight="1" x14ac:dyDescent="0.3">
      <c r="A139" s="99"/>
      <c r="B139" s="55"/>
      <c r="C139" s="76"/>
      <c r="D139" s="100"/>
      <c r="F139" s="102"/>
      <c r="G139" s="103"/>
      <c r="H139" s="103"/>
      <c r="I139" s="103"/>
    </row>
    <row r="140" spans="1:9" ht="27.6" x14ac:dyDescent="0.3">
      <c r="A140" s="99">
        <v>70</v>
      </c>
      <c r="B140" s="55" t="s">
        <v>504</v>
      </c>
      <c r="C140" s="76" t="s">
        <v>339</v>
      </c>
      <c r="D140" s="100">
        <v>1</v>
      </c>
      <c r="E140" s="101" t="s">
        <v>16</v>
      </c>
      <c r="F140" s="102"/>
      <c r="G140" s="103"/>
      <c r="H140" s="103">
        <f>(D140*F140)</f>
        <v>0</v>
      </c>
      <c r="I140" s="103">
        <f>(D140*G140)</f>
        <v>0</v>
      </c>
    </row>
    <row r="141" spans="1:9" ht="8.1" customHeight="1" x14ac:dyDescent="0.3">
      <c r="A141" s="99"/>
      <c r="B141" s="55"/>
      <c r="C141" s="76"/>
      <c r="D141" s="100"/>
      <c r="F141" s="102"/>
      <c r="G141" s="103"/>
      <c r="H141" s="103"/>
      <c r="I141" s="103"/>
    </row>
    <row r="142" spans="1:9" ht="27.6" x14ac:dyDescent="0.3">
      <c r="A142" s="99">
        <v>71</v>
      </c>
      <c r="B142" s="55" t="s">
        <v>505</v>
      </c>
      <c r="C142" s="76" t="s">
        <v>506</v>
      </c>
      <c r="D142" s="100">
        <v>1</v>
      </c>
      <c r="E142" s="101" t="s">
        <v>16</v>
      </c>
      <c r="F142" s="102"/>
      <c r="G142" s="103"/>
      <c r="H142" s="103">
        <f>(D142*F142)</f>
        <v>0</v>
      </c>
      <c r="I142" s="103">
        <f>(D142*G142)</f>
        <v>0</v>
      </c>
    </row>
    <row r="143" spans="1:9" ht="8.1" customHeight="1" x14ac:dyDescent="0.3">
      <c r="A143" s="99"/>
      <c r="B143" s="55"/>
      <c r="C143" s="76"/>
      <c r="D143" s="100"/>
      <c r="F143" s="102"/>
      <c r="G143" s="103"/>
      <c r="H143" s="103"/>
      <c r="I143" s="103"/>
    </row>
    <row r="144" spans="1:9" ht="27.6" x14ac:dyDescent="0.3">
      <c r="A144" s="99">
        <v>72</v>
      </c>
      <c r="B144" s="55" t="s">
        <v>507</v>
      </c>
      <c r="C144" s="76" t="s">
        <v>343</v>
      </c>
      <c r="D144" s="100">
        <v>1</v>
      </c>
      <c r="E144" s="101" t="s">
        <v>16</v>
      </c>
      <c r="F144" s="102"/>
      <c r="G144" s="103"/>
      <c r="H144" s="103">
        <f>(D144*F144)</f>
        <v>0</v>
      </c>
      <c r="I144" s="103">
        <f>(D144*G144)</f>
        <v>0</v>
      </c>
    </row>
    <row r="145" spans="1:9" ht="8.1" customHeight="1" x14ac:dyDescent="0.3">
      <c r="A145" s="99"/>
      <c r="B145" s="55"/>
      <c r="C145" s="76"/>
      <c r="D145" s="100"/>
      <c r="F145" s="102"/>
      <c r="G145" s="103"/>
      <c r="H145" s="103"/>
      <c r="I145" s="103"/>
    </row>
    <row r="146" spans="1:9" ht="41.4" x14ac:dyDescent="0.3">
      <c r="A146" s="99">
        <v>73</v>
      </c>
      <c r="B146" s="55" t="s">
        <v>150</v>
      </c>
      <c r="C146" s="76" t="s">
        <v>151</v>
      </c>
      <c r="D146" s="100">
        <v>1</v>
      </c>
      <c r="E146" s="101" t="s">
        <v>16</v>
      </c>
      <c r="F146" s="102"/>
      <c r="G146" s="103"/>
      <c r="H146" s="103">
        <f>(D146*F146)</f>
        <v>0</v>
      </c>
      <c r="I146" s="103">
        <f>(D146*G146)</f>
        <v>0</v>
      </c>
    </row>
    <row r="147" spans="1:9" ht="8.1" customHeight="1" x14ac:dyDescent="0.3">
      <c r="A147" s="99"/>
      <c r="B147" s="55"/>
      <c r="C147" s="76"/>
      <c r="D147" s="100"/>
      <c r="F147" s="102"/>
      <c r="G147" s="103"/>
      <c r="H147" s="103"/>
      <c r="I147" s="103"/>
    </row>
    <row r="148" spans="1:9" s="4" customFormat="1" ht="14.4" x14ac:dyDescent="0.3">
      <c r="A148" s="96"/>
      <c r="B148" s="5"/>
      <c r="C148" s="5" t="s">
        <v>105</v>
      </c>
      <c r="D148" s="5"/>
      <c r="E148" s="5"/>
      <c r="F148" s="5"/>
      <c r="G148" s="5"/>
      <c r="H148" s="6">
        <f>SUM(H2:H146)</f>
        <v>0</v>
      </c>
      <c r="I148" s="6">
        <f>SUM(I2:I146)</f>
        <v>0</v>
      </c>
    </row>
  </sheetData>
  <pageMargins left="0.23622047244094491" right="0.23622047244094491" top="0.70866141732283472" bottom="0.70866141732283472" header="0.43307086614173229" footer="0.43307086614173229"/>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I68"/>
  <sheetViews>
    <sheetView view="pageBreakPreview" zoomScaleNormal="100" zoomScaleSheetLayoutView="100" workbookViewId="0">
      <selection activeCell="D6" sqref="D6"/>
    </sheetView>
  </sheetViews>
  <sheetFormatPr defaultColWidth="9.109375" defaultRowHeight="13.8" x14ac:dyDescent="0.3"/>
  <cols>
    <col min="1" max="1" width="4.33203125" style="104" customWidth="1"/>
    <col min="2" max="2" width="9.6640625" style="76" customWidth="1"/>
    <col min="3" max="3" width="32.6640625" style="101" customWidth="1"/>
    <col min="4" max="5" width="6.6640625" style="101" customWidth="1"/>
    <col min="6" max="7" width="8.6640625" style="101" customWidth="1"/>
    <col min="8" max="9" width="10.6640625" style="101" customWidth="1"/>
    <col min="10" max="16384" width="9.109375" style="101"/>
  </cols>
  <sheetData>
    <row r="1" spans="1:9" s="90" customFormat="1" ht="27.6" x14ac:dyDescent="0.3">
      <c r="A1" s="105" t="s">
        <v>3</v>
      </c>
      <c r="B1" s="51" t="s">
        <v>4</v>
      </c>
      <c r="C1" s="51" t="s">
        <v>5</v>
      </c>
      <c r="D1" s="51" t="s">
        <v>6</v>
      </c>
      <c r="E1" s="52" t="s">
        <v>7</v>
      </c>
      <c r="F1" s="52" t="s">
        <v>8</v>
      </c>
      <c r="G1" s="52" t="s">
        <v>9</v>
      </c>
      <c r="H1" s="52" t="s">
        <v>10</v>
      </c>
      <c r="I1" s="52" t="s">
        <v>11</v>
      </c>
    </row>
    <row r="2" spans="1:9" ht="41.4" x14ac:dyDescent="0.3">
      <c r="A2" s="99">
        <v>1</v>
      </c>
      <c r="B2" s="55" t="s">
        <v>273</v>
      </c>
      <c r="C2" s="76" t="s">
        <v>345</v>
      </c>
      <c r="D2" s="100">
        <v>1</v>
      </c>
      <c r="E2" s="101" t="s">
        <v>16</v>
      </c>
      <c r="F2" s="102"/>
      <c r="G2" s="103"/>
      <c r="H2" s="103">
        <f>(D2*F2)</f>
        <v>0</v>
      </c>
      <c r="I2" s="103">
        <f>(D2*G2)</f>
        <v>0</v>
      </c>
    </row>
    <row r="3" spans="1:9" ht="8.1" customHeight="1" x14ac:dyDescent="0.3">
      <c r="A3" s="99"/>
      <c r="B3" s="55"/>
      <c r="C3" s="76"/>
      <c r="D3" s="100"/>
      <c r="F3" s="102"/>
      <c r="G3" s="103"/>
      <c r="H3" s="103"/>
      <c r="I3" s="103"/>
    </row>
    <row r="4" spans="1:9" ht="41.4" x14ac:dyDescent="0.3">
      <c r="A4" s="99">
        <v>2</v>
      </c>
      <c r="B4" s="55" t="s">
        <v>346</v>
      </c>
      <c r="C4" s="76" t="s">
        <v>347</v>
      </c>
      <c r="D4" s="100">
        <v>1</v>
      </c>
      <c r="E4" s="101" t="s">
        <v>16</v>
      </c>
      <c r="F4" s="102"/>
      <c r="G4" s="103"/>
      <c r="H4" s="103">
        <f>(D4*F4)</f>
        <v>0</v>
      </c>
      <c r="I4" s="103">
        <f>(D4*G4)</f>
        <v>0</v>
      </c>
    </row>
    <row r="5" spans="1:9" ht="8.1" customHeight="1" x14ac:dyDescent="0.3">
      <c r="A5" s="99"/>
      <c r="B5" s="55"/>
      <c r="C5" s="76"/>
      <c r="D5" s="100"/>
      <c r="F5" s="102"/>
      <c r="G5" s="103"/>
      <c r="H5" s="103"/>
      <c r="I5" s="103"/>
    </row>
    <row r="6" spans="1:9" ht="27.6" x14ac:dyDescent="0.3">
      <c r="A6" s="99">
        <v>3</v>
      </c>
      <c r="B6" s="55" t="s">
        <v>348</v>
      </c>
      <c r="C6" s="76" t="s">
        <v>349</v>
      </c>
      <c r="D6" s="100">
        <v>5</v>
      </c>
      <c r="E6" s="101" t="s">
        <v>16</v>
      </c>
      <c r="F6" s="102"/>
      <c r="G6" s="103"/>
      <c r="H6" s="103">
        <f>(D6*F6)</f>
        <v>0</v>
      </c>
      <c r="I6" s="103">
        <f>(D6*G6)</f>
        <v>0</v>
      </c>
    </row>
    <row r="7" spans="1:9" ht="8.1" customHeight="1" x14ac:dyDescent="0.3">
      <c r="A7" s="99"/>
      <c r="B7" s="55"/>
      <c r="C7" s="76"/>
      <c r="D7" s="100"/>
      <c r="F7" s="102"/>
      <c r="G7" s="103"/>
      <c r="H7" s="103"/>
      <c r="I7" s="103"/>
    </row>
    <row r="8" spans="1:9" ht="69" x14ac:dyDescent="0.3">
      <c r="A8" s="99">
        <v>4</v>
      </c>
      <c r="B8" s="55" t="s">
        <v>350</v>
      </c>
      <c r="C8" s="76" t="s">
        <v>351</v>
      </c>
      <c r="D8" s="100">
        <v>11</v>
      </c>
      <c r="E8" s="101" t="s">
        <v>102</v>
      </c>
      <c r="F8" s="102"/>
      <c r="G8" s="103"/>
      <c r="H8" s="103">
        <f>(D8*F8)</f>
        <v>0</v>
      </c>
      <c r="I8" s="103">
        <f>(D8*G8)</f>
        <v>0</v>
      </c>
    </row>
    <row r="9" spans="1:9" ht="8.1" customHeight="1" x14ac:dyDescent="0.3">
      <c r="A9" s="99"/>
      <c r="B9" s="55"/>
      <c r="C9" s="76"/>
      <c r="D9" s="100"/>
      <c r="F9" s="102"/>
      <c r="G9" s="103"/>
      <c r="H9" s="103"/>
      <c r="I9" s="103"/>
    </row>
    <row r="10" spans="1:9" ht="41.4" x14ac:dyDescent="0.3">
      <c r="A10" s="99">
        <v>5</v>
      </c>
      <c r="B10" s="55" t="s">
        <v>270</v>
      </c>
      <c r="C10" s="76" t="s">
        <v>272</v>
      </c>
      <c r="D10" s="100">
        <v>1</v>
      </c>
      <c r="E10" s="101" t="s">
        <v>271</v>
      </c>
      <c r="F10" s="102"/>
      <c r="G10" s="103"/>
      <c r="H10" s="103">
        <f>(D10*F10)</f>
        <v>0</v>
      </c>
      <c r="I10" s="103">
        <f>(D10*G10)</f>
        <v>0</v>
      </c>
    </row>
    <row r="11" spans="1:9" ht="8.1" customHeight="1" x14ac:dyDescent="0.3">
      <c r="A11" s="99"/>
      <c r="B11" s="55"/>
      <c r="C11" s="76"/>
      <c r="D11" s="100"/>
      <c r="F11" s="102"/>
      <c r="G11" s="103"/>
      <c r="H11" s="103"/>
      <c r="I11" s="103"/>
    </row>
    <row r="12" spans="1:9" ht="82.8" x14ac:dyDescent="0.3">
      <c r="A12" s="99">
        <v>6</v>
      </c>
      <c r="B12" s="55" t="s">
        <v>352</v>
      </c>
      <c r="C12" s="76" t="s">
        <v>353</v>
      </c>
      <c r="D12" s="100">
        <v>1</v>
      </c>
      <c r="E12" s="101" t="s">
        <v>16</v>
      </c>
      <c r="F12" s="102"/>
      <c r="G12" s="103"/>
      <c r="H12" s="103">
        <f>(D12*F12)</f>
        <v>0</v>
      </c>
      <c r="I12" s="103">
        <f>(D12*G12)</f>
        <v>0</v>
      </c>
    </row>
    <row r="13" spans="1:9" ht="8.1" customHeight="1" x14ac:dyDescent="0.3">
      <c r="A13" s="99"/>
      <c r="B13" s="55"/>
      <c r="C13" s="76"/>
      <c r="D13" s="100"/>
      <c r="F13" s="102"/>
      <c r="G13" s="103"/>
      <c r="H13" s="103"/>
      <c r="I13" s="103"/>
    </row>
    <row r="14" spans="1:9" ht="27.6" x14ac:dyDescent="0.3">
      <c r="A14" s="99">
        <v>7</v>
      </c>
      <c r="B14" s="55" t="s">
        <v>354</v>
      </c>
      <c r="C14" s="76" t="s">
        <v>355</v>
      </c>
      <c r="D14" s="100">
        <v>1</v>
      </c>
      <c r="E14" s="101" t="s">
        <v>16</v>
      </c>
      <c r="F14" s="102"/>
      <c r="G14" s="103"/>
      <c r="H14" s="103">
        <f>(D14*F14)</f>
        <v>0</v>
      </c>
      <c r="I14" s="103">
        <f>(D14*G14)</f>
        <v>0</v>
      </c>
    </row>
    <row r="15" spans="1:9" ht="8.1" customHeight="1" x14ac:dyDescent="0.3">
      <c r="A15" s="99"/>
      <c r="B15" s="55"/>
      <c r="C15" s="76"/>
      <c r="D15" s="100"/>
      <c r="F15" s="102"/>
      <c r="G15" s="103"/>
      <c r="H15" s="103"/>
      <c r="I15" s="103"/>
    </row>
    <row r="16" spans="1:9" ht="55.2" x14ac:dyDescent="0.3">
      <c r="A16" s="99">
        <v>8</v>
      </c>
      <c r="B16" s="55" t="s">
        <v>356</v>
      </c>
      <c r="C16" s="76" t="s">
        <v>357</v>
      </c>
      <c r="D16" s="100">
        <v>1</v>
      </c>
      <c r="E16" s="101" t="s">
        <v>16</v>
      </c>
      <c r="F16" s="102"/>
      <c r="G16" s="103"/>
      <c r="H16" s="103">
        <f>(D16*F16)</f>
        <v>0</v>
      </c>
      <c r="I16" s="103">
        <f>(D16*G16)</f>
        <v>0</v>
      </c>
    </row>
    <row r="17" spans="1:9" ht="8.1" customHeight="1" x14ac:dyDescent="0.3">
      <c r="A17" s="99"/>
      <c r="B17" s="55"/>
      <c r="C17" s="76"/>
      <c r="D17" s="100"/>
      <c r="F17" s="102"/>
      <c r="G17" s="103"/>
      <c r="H17" s="103"/>
      <c r="I17" s="103"/>
    </row>
    <row r="18" spans="1:9" ht="96.6" x14ac:dyDescent="0.3">
      <c r="A18" s="99">
        <v>9</v>
      </c>
      <c r="B18" s="55" t="s">
        <v>352</v>
      </c>
      <c r="C18" s="76" t="s">
        <v>358</v>
      </c>
      <c r="D18" s="100">
        <v>1</v>
      </c>
      <c r="E18" s="101" t="s">
        <v>16</v>
      </c>
      <c r="F18" s="102"/>
      <c r="G18" s="103"/>
      <c r="H18" s="103">
        <f>(D18*F18)</f>
        <v>0</v>
      </c>
      <c r="I18" s="103">
        <f>(D18*G18)</f>
        <v>0</v>
      </c>
    </row>
    <row r="19" spans="1:9" ht="8.1" customHeight="1" x14ac:dyDescent="0.3">
      <c r="A19" s="99"/>
      <c r="B19" s="55"/>
      <c r="C19" s="76"/>
      <c r="D19" s="100"/>
      <c r="F19" s="102"/>
      <c r="G19" s="103"/>
      <c r="H19" s="103"/>
      <c r="I19" s="103"/>
    </row>
    <row r="20" spans="1:9" ht="27.6" x14ac:dyDescent="0.3">
      <c r="A20" s="99">
        <v>10</v>
      </c>
      <c r="B20" s="55" t="s">
        <v>354</v>
      </c>
      <c r="C20" s="76" t="s">
        <v>355</v>
      </c>
      <c r="D20" s="100">
        <v>1</v>
      </c>
      <c r="E20" s="101" t="s">
        <v>16</v>
      </c>
      <c r="F20" s="102"/>
      <c r="G20" s="103"/>
      <c r="H20" s="103">
        <f>(D20*F20)</f>
        <v>0</v>
      </c>
      <c r="I20" s="103">
        <f>(D20*G20)</f>
        <v>0</v>
      </c>
    </row>
    <row r="21" spans="1:9" ht="8.1" customHeight="1" x14ac:dyDescent="0.3">
      <c r="A21" s="99"/>
      <c r="B21" s="55"/>
      <c r="C21" s="76"/>
      <c r="D21" s="100"/>
      <c r="F21" s="102"/>
      <c r="G21" s="103"/>
      <c r="H21" s="103"/>
      <c r="I21" s="103"/>
    </row>
    <row r="22" spans="1:9" ht="55.2" x14ac:dyDescent="0.3">
      <c r="A22" s="99">
        <v>11</v>
      </c>
      <c r="B22" s="55" t="s">
        <v>356</v>
      </c>
      <c r="C22" s="76" t="s">
        <v>357</v>
      </c>
      <c r="D22" s="100">
        <v>2</v>
      </c>
      <c r="E22" s="101" t="s">
        <v>16</v>
      </c>
      <c r="F22" s="102"/>
      <c r="G22" s="103"/>
      <c r="H22" s="103">
        <f>(D22*F22)</f>
        <v>0</v>
      </c>
      <c r="I22" s="103">
        <f>(D22*G22)</f>
        <v>0</v>
      </c>
    </row>
    <row r="23" spans="1:9" ht="8.1" customHeight="1" x14ac:dyDescent="0.3">
      <c r="A23" s="99"/>
      <c r="B23" s="55"/>
      <c r="C23" s="76"/>
      <c r="D23" s="100"/>
      <c r="F23" s="102"/>
      <c r="G23" s="103"/>
      <c r="H23" s="103"/>
      <c r="I23" s="103"/>
    </row>
    <row r="24" spans="1:9" ht="165.6" x14ac:dyDescent="0.3">
      <c r="A24" s="99">
        <v>12</v>
      </c>
      <c r="B24" s="55" t="s">
        <v>359</v>
      </c>
      <c r="C24" s="76" t="s">
        <v>360</v>
      </c>
      <c r="D24" s="100">
        <v>40</v>
      </c>
      <c r="E24" s="101" t="s">
        <v>102</v>
      </c>
      <c r="F24" s="102"/>
      <c r="G24" s="103"/>
      <c r="H24" s="103">
        <f>(D24*F24)</f>
        <v>0</v>
      </c>
      <c r="I24" s="103">
        <f>(D24*G24)</f>
        <v>0</v>
      </c>
    </row>
    <row r="25" spans="1:9" ht="8.1" customHeight="1" x14ac:dyDescent="0.3">
      <c r="A25" s="99"/>
      <c r="B25" s="55"/>
      <c r="C25" s="76"/>
      <c r="D25" s="100"/>
      <c r="F25" s="102"/>
      <c r="G25" s="103"/>
      <c r="H25" s="103"/>
      <c r="I25" s="103"/>
    </row>
    <row r="26" spans="1:9" ht="41.4" x14ac:dyDescent="0.3">
      <c r="A26" s="99">
        <v>13</v>
      </c>
      <c r="B26" s="55" t="s">
        <v>361</v>
      </c>
      <c r="C26" s="76" t="s">
        <v>362</v>
      </c>
      <c r="D26" s="100">
        <v>40</v>
      </c>
      <c r="E26" s="101" t="s">
        <v>102</v>
      </c>
      <c r="F26" s="102"/>
      <c r="G26" s="103"/>
      <c r="H26" s="103">
        <f>(D26*F26)</f>
        <v>0</v>
      </c>
      <c r="I26" s="103">
        <f>(D26*G26)</f>
        <v>0</v>
      </c>
    </row>
    <row r="27" spans="1:9" ht="8.1" customHeight="1" x14ac:dyDescent="0.3">
      <c r="A27" s="99"/>
      <c r="B27" s="55"/>
      <c r="C27" s="76"/>
      <c r="D27" s="100"/>
      <c r="F27" s="102"/>
      <c r="G27" s="103"/>
      <c r="H27" s="103"/>
      <c r="I27" s="103"/>
    </row>
    <row r="28" spans="1:9" ht="124.2" x14ac:dyDescent="0.3">
      <c r="A28" s="99">
        <v>14</v>
      </c>
      <c r="B28" s="55" t="s">
        <v>363</v>
      </c>
      <c r="C28" s="76" t="s">
        <v>364</v>
      </c>
      <c r="D28" s="100">
        <v>40</v>
      </c>
      <c r="E28" s="101" t="s">
        <v>102</v>
      </c>
      <c r="F28" s="102"/>
      <c r="G28" s="103"/>
      <c r="H28" s="103">
        <f>(D28*F28)</f>
        <v>0</v>
      </c>
      <c r="I28" s="103">
        <f>(D28*G28)</f>
        <v>0</v>
      </c>
    </row>
    <row r="29" spans="1:9" ht="8.1" customHeight="1" x14ac:dyDescent="0.3">
      <c r="A29" s="99"/>
      <c r="B29" s="55"/>
      <c r="C29" s="76"/>
      <c r="D29" s="100"/>
      <c r="F29" s="102"/>
      <c r="G29" s="103"/>
      <c r="H29" s="103"/>
      <c r="I29" s="103"/>
    </row>
    <row r="30" spans="1:9" ht="41.4" x14ac:dyDescent="0.3">
      <c r="A30" s="99">
        <v>15</v>
      </c>
      <c r="B30" s="55" t="s">
        <v>365</v>
      </c>
      <c r="C30" s="76" t="s">
        <v>366</v>
      </c>
      <c r="D30" s="100">
        <v>40</v>
      </c>
      <c r="E30" s="101" t="s">
        <v>102</v>
      </c>
      <c r="F30" s="102"/>
      <c r="G30" s="103"/>
      <c r="H30" s="103">
        <f>(D30*F30)</f>
        <v>0</v>
      </c>
      <c r="I30" s="103">
        <f>(D30*G30)</f>
        <v>0</v>
      </c>
    </row>
    <row r="31" spans="1:9" ht="8.1" customHeight="1" x14ac:dyDescent="0.3">
      <c r="A31" s="99"/>
      <c r="B31" s="55"/>
      <c r="C31" s="76"/>
      <c r="D31" s="100"/>
      <c r="F31" s="102"/>
      <c r="G31" s="103"/>
      <c r="H31" s="103"/>
      <c r="I31" s="103"/>
    </row>
    <row r="32" spans="1:9" ht="55.2" x14ac:dyDescent="0.3">
      <c r="A32" s="99">
        <v>16</v>
      </c>
      <c r="B32" s="55" t="s">
        <v>368</v>
      </c>
      <c r="C32" s="76" t="s">
        <v>369</v>
      </c>
      <c r="D32" s="100">
        <v>4</v>
      </c>
      <c r="E32" s="101" t="s">
        <v>102</v>
      </c>
      <c r="F32" s="102"/>
      <c r="G32" s="103"/>
      <c r="H32" s="103">
        <f>(D32*F32)</f>
        <v>0</v>
      </c>
      <c r="I32" s="103">
        <f>(D32*G32)</f>
        <v>0</v>
      </c>
    </row>
    <row r="33" spans="1:9" ht="8.1" customHeight="1" x14ac:dyDescent="0.3">
      <c r="A33" s="99"/>
      <c r="B33" s="55"/>
      <c r="C33" s="76"/>
      <c r="D33" s="100"/>
      <c r="F33" s="102"/>
      <c r="G33" s="103"/>
      <c r="H33" s="103"/>
      <c r="I33" s="103"/>
    </row>
    <row r="34" spans="1:9" ht="27.6" x14ac:dyDescent="0.3">
      <c r="A34" s="99">
        <v>17</v>
      </c>
      <c r="B34" s="55" t="s">
        <v>273</v>
      </c>
      <c r="C34" s="76" t="s">
        <v>370</v>
      </c>
      <c r="D34" s="100">
        <v>1</v>
      </c>
      <c r="E34" s="101" t="s">
        <v>227</v>
      </c>
      <c r="F34" s="102"/>
      <c r="G34" s="103"/>
      <c r="H34" s="103">
        <f>(D34*F34)</f>
        <v>0</v>
      </c>
      <c r="I34" s="103">
        <f>(D34*G34)</f>
        <v>0</v>
      </c>
    </row>
    <row r="35" spans="1:9" ht="8.1" customHeight="1" x14ac:dyDescent="0.3">
      <c r="A35" s="99"/>
      <c r="B35" s="55"/>
      <c r="C35" s="76"/>
      <c r="D35" s="100"/>
      <c r="F35" s="102"/>
      <c r="G35" s="103"/>
      <c r="H35" s="103"/>
      <c r="I35" s="103"/>
    </row>
    <row r="36" spans="1:9" ht="41.4" x14ac:dyDescent="0.3">
      <c r="A36" s="99">
        <v>18</v>
      </c>
      <c r="B36" s="55" t="s">
        <v>331</v>
      </c>
      <c r="C36" s="76" t="s">
        <v>332</v>
      </c>
      <c r="D36" s="100">
        <v>3</v>
      </c>
      <c r="E36" s="101" t="s">
        <v>16</v>
      </c>
      <c r="F36" s="102"/>
      <c r="G36" s="103"/>
      <c r="H36" s="103">
        <f>(D36*F36)</f>
        <v>0</v>
      </c>
      <c r="I36" s="103">
        <f>(D36*G36)</f>
        <v>0</v>
      </c>
    </row>
    <row r="37" spans="1:9" ht="8.1" customHeight="1" x14ac:dyDescent="0.3">
      <c r="A37" s="99"/>
      <c r="B37" s="55"/>
      <c r="C37" s="76"/>
      <c r="D37" s="100"/>
      <c r="F37" s="102"/>
      <c r="G37" s="103"/>
      <c r="H37" s="103"/>
      <c r="I37" s="103"/>
    </row>
    <row r="38" spans="1:9" ht="82.8" x14ac:dyDescent="0.3">
      <c r="A38" s="99">
        <v>19</v>
      </c>
      <c r="B38" s="55" t="s">
        <v>371</v>
      </c>
      <c r="C38" s="76" t="s">
        <v>372</v>
      </c>
      <c r="D38" s="100">
        <v>2</v>
      </c>
      <c r="E38" s="101" t="s">
        <v>16</v>
      </c>
      <c r="F38" s="102"/>
      <c r="G38" s="103"/>
      <c r="H38" s="103">
        <f>(D38*F38)</f>
        <v>0</v>
      </c>
      <c r="I38" s="103">
        <f>(D38*G38)</f>
        <v>0</v>
      </c>
    </row>
    <row r="39" spans="1:9" ht="8.1" customHeight="1" x14ac:dyDescent="0.3">
      <c r="A39" s="99"/>
      <c r="B39" s="55"/>
      <c r="C39" s="76"/>
      <c r="D39" s="100"/>
      <c r="F39" s="102"/>
      <c r="G39" s="103"/>
      <c r="H39" s="103"/>
      <c r="I39" s="103"/>
    </row>
    <row r="40" spans="1:9" ht="27.6" x14ac:dyDescent="0.3">
      <c r="A40" s="99">
        <v>20</v>
      </c>
      <c r="B40" s="55" t="s">
        <v>273</v>
      </c>
      <c r="C40" s="76" t="s">
        <v>373</v>
      </c>
      <c r="D40" s="100">
        <v>1</v>
      </c>
      <c r="E40" s="101" t="s">
        <v>271</v>
      </c>
      <c r="F40" s="102"/>
      <c r="G40" s="103"/>
      <c r="H40" s="103">
        <f>(D40*F40)</f>
        <v>0</v>
      </c>
      <c r="I40" s="103">
        <f>(D40*G40)</f>
        <v>0</v>
      </c>
    </row>
    <row r="41" spans="1:9" ht="8.1" customHeight="1" x14ac:dyDescent="0.3">
      <c r="A41" s="99"/>
      <c r="B41" s="55"/>
      <c r="C41" s="76"/>
      <c r="D41" s="100"/>
      <c r="F41" s="102"/>
      <c r="G41" s="103"/>
      <c r="H41" s="103"/>
      <c r="I41" s="103"/>
    </row>
    <row r="42" spans="1:9" ht="27.6" x14ac:dyDescent="0.3">
      <c r="A42" s="99">
        <v>21</v>
      </c>
      <c r="B42" s="55" t="s">
        <v>273</v>
      </c>
      <c r="C42" s="76" t="s">
        <v>509</v>
      </c>
      <c r="D42" s="100">
        <v>1</v>
      </c>
      <c r="E42" s="101" t="s">
        <v>227</v>
      </c>
      <c r="F42" s="102"/>
      <c r="G42" s="103"/>
      <c r="H42" s="103">
        <f>(D42*F42)</f>
        <v>0</v>
      </c>
      <c r="I42" s="103">
        <f>(D42*G42)</f>
        <v>0</v>
      </c>
    </row>
    <row r="43" spans="1:9" ht="8.1" customHeight="1" x14ac:dyDescent="0.3">
      <c r="A43" s="99"/>
      <c r="B43" s="55"/>
      <c r="C43" s="76"/>
      <c r="D43" s="100"/>
      <c r="F43" s="102"/>
      <c r="G43" s="103"/>
      <c r="H43" s="103"/>
      <c r="I43" s="103"/>
    </row>
    <row r="44" spans="1:9" ht="55.2" x14ac:dyDescent="0.3">
      <c r="A44" s="99">
        <v>22</v>
      </c>
      <c r="B44" s="55" t="s">
        <v>336</v>
      </c>
      <c r="C44" s="76" t="s">
        <v>374</v>
      </c>
      <c r="D44" s="100">
        <v>1</v>
      </c>
      <c r="E44" s="101" t="s">
        <v>16</v>
      </c>
      <c r="F44" s="102"/>
      <c r="G44" s="103"/>
      <c r="H44" s="103">
        <f>(D44*F44)</f>
        <v>0</v>
      </c>
      <c r="I44" s="103">
        <f>(D44*G44)</f>
        <v>0</v>
      </c>
    </row>
    <row r="45" spans="1:9" ht="8.1" customHeight="1" x14ac:dyDescent="0.3">
      <c r="A45" s="99"/>
      <c r="B45" s="55"/>
      <c r="C45" s="76"/>
      <c r="D45" s="100"/>
      <c r="F45" s="102"/>
      <c r="G45" s="103"/>
      <c r="H45" s="103"/>
      <c r="I45" s="103"/>
    </row>
    <row r="46" spans="1:9" ht="27.6" x14ac:dyDescent="0.3">
      <c r="A46" s="99">
        <v>23</v>
      </c>
      <c r="B46" s="55" t="s">
        <v>336</v>
      </c>
      <c r="C46" s="76" t="s">
        <v>375</v>
      </c>
      <c r="D46" s="100">
        <v>1</v>
      </c>
      <c r="E46" s="101" t="s">
        <v>16</v>
      </c>
      <c r="F46" s="102"/>
      <c r="G46" s="103"/>
      <c r="H46" s="103">
        <f>(D46*F46)</f>
        <v>0</v>
      </c>
      <c r="I46" s="103">
        <f>(D46*G46)</f>
        <v>0</v>
      </c>
    </row>
    <row r="47" spans="1:9" ht="8.1" customHeight="1" x14ac:dyDescent="0.3">
      <c r="A47" s="99"/>
      <c r="B47" s="55"/>
      <c r="C47" s="76"/>
      <c r="D47" s="100"/>
      <c r="F47" s="102"/>
      <c r="G47" s="103"/>
      <c r="H47" s="103"/>
      <c r="I47" s="103"/>
    </row>
    <row r="48" spans="1:9" ht="27.6" x14ac:dyDescent="0.3">
      <c r="A48" s="99">
        <v>24</v>
      </c>
      <c r="B48" s="55" t="s">
        <v>338</v>
      </c>
      <c r="C48" s="76" t="s">
        <v>339</v>
      </c>
      <c r="D48" s="100">
        <v>1</v>
      </c>
      <c r="E48" s="101" t="s">
        <v>16</v>
      </c>
      <c r="F48" s="102"/>
      <c r="G48" s="103"/>
      <c r="H48" s="103">
        <f>(D48*F48)</f>
        <v>0</v>
      </c>
      <c r="I48" s="103">
        <f>(D48*G48)</f>
        <v>0</v>
      </c>
    </row>
    <row r="49" spans="1:9" ht="8.1" customHeight="1" x14ac:dyDescent="0.3">
      <c r="A49" s="99"/>
      <c r="B49" s="55"/>
      <c r="C49" s="76"/>
      <c r="D49" s="100"/>
      <c r="F49" s="102"/>
      <c r="G49" s="103"/>
      <c r="H49" s="103"/>
      <c r="I49" s="103"/>
    </row>
    <row r="50" spans="1:9" ht="27.6" x14ac:dyDescent="0.3">
      <c r="A50" s="99">
        <v>25</v>
      </c>
      <c r="B50" s="55" t="s">
        <v>340</v>
      </c>
      <c r="C50" s="76" t="s">
        <v>341</v>
      </c>
      <c r="D50" s="100">
        <v>1</v>
      </c>
      <c r="E50" s="101" t="s">
        <v>16</v>
      </c>
      <c r="F50" s="102"/>
      <c r="G50" s="103"/>
      <c r="H50" s="103">
        <f>(D50*F50)</f>
        <v>0</v>
      </c>
      <c r="I50" s="103">
        <f>(D50*G50)</f>
        <v>0</v>
      </c>
    </row>
    <row r="51" spans="1:9" ht="8.1" customHeight="1" x14ac:dyDescent="0.3">
      <c r="A51" s="99"/>
      <c r="B51" s="55"/>
      <c r="C51" s="76"/>
      <c r="D51" s="100"/>
      <c r="F51" s="102"/>
      <c r="G51" s="103"/>
      <c r="H51" s="103"/>
      <c r="I51" s="103"/>
    </row>
    <row r="52" spans="1:9" ht="27.6" x14ac:dyDescent="0.3">
      <c r="A52" s="99">
        <v>26</v>
      </c>
      <c r="B52" s="55" t="s">
        <v>342</v>
      </c>
      <c r="C52" s="76" t="s">
        <v>376</v>
      </c>
      <c r="D52" s="100">
        <v>1</v>
      </c>
      <c r="E52" s="101" t="s">
        <v>16</v>
      </c>
      <c r="F52" s="102"/>
      <c r="G52" s="103"/>
      <c r="H52" s="103">
        <f>(D52*F52)</f>
        <v>0</v>
      </c>
      <c r="I52" s="103">
        <f>(D52*G52)</f>
        <v>0</v>
      </c>
    </row>
    <row r="53" spans="1:9" ht="8.1" customHeight="1" x14ac:dyDescent="0.3">
      <c r="A53" s="99"/>
      <c r="B53" s="55"/>
      <c r="C53" s="76"/>
      <c r="D53" s="100"/>
      <c r="F53" s="102"/>
      <c r="G53" s="103"/>
      <c r="H53" s="103"/>
      <c r="I53" s="103"/>
    </row>
    <row r="54" spans="1:9" ht="41.4" x14ac:dyDescent="0.3">
      <c r="A54" s="99">
        <v>27</v>
      </c>
      <c r="B54" s="55" t="s">
        <v>150</v>
      </c>
      <c r="C54" s="76" t="s">
        <v>151</v>
      </c>
      <c r="D54" s="100">
        <v>1</v>
      </c>
      <c r="E54" s="101" t="s">
        <v>16</v>
      </c>
      <c r="F54" s="102"/>
      <c r="G54" s="103"/>
      <c r="H54" s="103">
        <f>(D54*F54)</f>
        <v>0</v>
      </c>
      <c r="I54" s="103">
        <f>(D54*G54)</f>
        <v>0</v>
      </c>
    </row>
    <row r="55" spans="1:9" ht="8.1" customHeight="1" x14ac:dyDescent="0.3">
      <c r="A55" s="99"/>
      <c r="B55" s="55"/>
      <c r="C55" s="76"/>
      <c r="D55" s="100"/>
      <c r="F55" s="102"/>
      <c r="G55" s="103"/>
      <c r="H55" s="103"/>
      <c r="I55" s="103"/>
    </row>
    <row r="56" spans="1:9" ht="96.6" x14ac:dyDescent="0.3">
      <c r="A56" s="99">
        <v>28</v>
      </c>
      <c r="B56" s="55" t="s">
        <v>377</v>
      </c>
      <c r="C56" s="76" t="s">
        <v>378</v>
      </c>
      <c r="D56" s="100">
        <v>1</v>
      </c>
      <c r="E56" s="101" t="s">
        <v>16</v>
      </c>
      <c r="F56" s="102"/>
      <c r="G56" s="103"/>
      <c r="H56" s="103">
        <f>(D56*F56)</f>
        <v>0</v>
      </c>
      <c r="I56" s="103">
        <f>(D56*G56)</f>
        <v>0</v>
      </c>
    </row>
    <row r="57" spans="1:9" ht="8.1" customHeight="1" x14ac:dyDescent="0.3">
      <c r="A57" s="99"/>
      <c r="B57" s="55"/>
      <c r="C57" s="76"/>
      <c r="D57" s="100"/>
      <c r="F57" s="102"/>
      <c r="G57" s="103"/>
      <c r="H57" s="103"/>
      <c r="I57" s="103"/>
    </row>
    <row r="58" spans="1:9" ht="96.6" x14ac:dyDescent="0.3">
      <c r="A58" s="99">
        <v>29</v>
      </c>
      <c r="B58" s="55" t="s">
        <v>379</v>
      </c>
      <c r="C58" s="76" t="s">
        <v>380</v>
      </c>
      <c r="D58" s="100">
        <v>1</v>
      </c>
      <c r="E58" s="101" t="s">
        <v>16</v>
      </c>
      <c r="F58" s="102"/>
      <c r="G58" s="103"/>
      <c r="H58" s="103">
        <f>(D58*F58)</f>
        <v>0</v>
      </c>
      <c r="I58" s="103">
        <f>(D58*G58)</f>
        <v>0</v>
      </c>
    </row>
    <row r="59" spans="1:9" ht="8.1" customHeight="1" x14ac:dyDescent="0.3">
      <c r="A59" s="99"/>
      <c r="B59" s="55"/>
      <c r="C59" s="76"/>
      <c r="D59" s="100"/>
      <c r="F59" s="102"/>
      <c r="G59" s="103"/>
      <c r="H59" s="103"/>
      <c r="I59" s="103"/>
    </row>
    <row r="60" spans="1:9" ht="55.2" x14ac:dyDescent="0.3">
      <c r="A60" s="99">
        <v>30</v>
      </c>
      <c r="B60" s="55" t="s">
        <v>381</v>
      </c>
      <c r="C60" s="76" t="s">
        <v>382</v>
      </c>
      <c r="D60" s="100">
        <v>2</v>
      </c>
      <c r="E60" s="101" t="s">
        <v>16</v>
      </c>
      <c r="F60" s="102"/>
      <c r="G60" s="103"/>
      <c r="H60" s="103">
        <f>(D60*F60)</f>
        <v>0</v>
      </c>
      <c r="I60" s="103">
        <f>(D60*G60)</f>
        <v>0</v>
      </c>
    </row>
    <row r="61" spans="1:9" ht="8.1" customHeight="1" x14ac:dyDescent="0.3">
      <c r="A61" s="99"/>
      <c r="B61" s="55"/>
      <c r="C61" s="76"/>
      <c r="D61" s="100"/>
      <c r="F61" s="102"/>
      <c r="G61" s="103"/>
      <c r="H61" s="103"/>
      <c r="I61" s="103"/>
    </row>
    <row r="62" spans="1:9" ht="96.6" x14ac:dyDescent="0.3">
      <c r="A62" s="99">
        <v>31</v>
      </c>
      <c r="B62" s="55" t="s">
        <v>383</v>
      </c>
      <c r="C62" s="76" t="s">
        <v>384</v>
      </c>
      <c r="D62" s="100">
        <v>2</v>
      </c>
      <c r="E62" s="101" t="s">
        <v>16</v>
      </c>
      <c r="F62" s="102"/>
      <c r="G62" s="103"/>
      <c r="H62" s="103">
        <f>(D62*F62)</f>
        <v>0</v>
      </c>
      <c r="I62" s="103">
        <f>(D62*G62)</f>
        <v>0</v>
      </c>
    </row>
    <row r="63" spans="1:9" ht="8.1" customHeight="1" x14ac:dyDescent="0.3">
      <c r="A63" s="99"/>
      <c r="B63" s="55"/>
      <c r="C63" s="76"/>
      <c r="D63" s="100"/>
      <c r="F63" s="102"/>
      <c r="G63" s="103"/>
      <c r="H63" s="103"/>
      <c r="I63" s="103"/>
    </row>
    <row r="64" spans="1:9" ht="82.8" x14ac:dyDescent="0.3">
      <c r="A64" s="99">
        <v>32</v>
      </c>
      <c r="B64" s="55" t="s">
        <v>385</v>
      </c>
      <c r="C64" s="76" t="s">
        <v>386</v>
      </c>
      <c r="D64" s="100">
        <v>2</v>
      </c>
      <c r="E64" s="101" t="s">
        <v>16</v>
      </c>
      <c r="F64" s="102"/>
      <c r="G64" s="103"/>
      <c r="H64" s="103">
        <f>(D64*F64)</f>
        <v>0</v>
      </c>
      <c r="I64" s="103">
        <f>(D64*G64)</f>
        <v>0</v>
      </c>
    </row>
    <row r="65" spans="1:9" ht="8.1" customHeight="1" x14ac:dyDescent="0.3">
      <c r="A65" s="99"/>
      <c r="B65" s="55"/>
      <c r="C65" s="76"/>
      <c r="D65" s="100"/>
      <c r="F65" s="102"/>
      <c r="G65" s="103"/>
      <c r="H65" s="103"/>
      <c r="I65" s="103"/>
    </row>
    <row r="66" spans="1:9" ht="27.6" x14ac:dyDescent="0.3">
      <c r="A66" s="99">
        <v>33</v>
      </c>
      <c r="B66" s="55" t="s">
        <v>387</v>
      </c>
      <c r="C66" s="76" t="s">
        <v>389</v>
      </c>
      <c r="D66" s="100">
        <v>2</v>
      </c>
      <c r="E66" s="101" t="s">
        <v>388</v>
      </c>
      <c r="F66" s="102"/>
      <c r="G66" s="103"/>
      <c r="H66" s="103">
        <f>(D66*F66)</f>
        <v>0</v>
      </c>
      <c r="I66" s="103">
        <f>(D66*G66)</f>
        <v>0</v>
      </c>
    </row>
    <row r="67" spans="1:9" ht="8.1" customHeight="1" x14ac:dyDescent="0.3">
      <c r="A67" s="99"/>
      <c r="B67" s="55"/>
      <c r="C67" s="76"/>
      <c r="D67" s="100"/>
      <c r="F67" s="102"/>
      <c r="G67" s="103"/>
      <c r="H67" s="103"/>
      <c r="I67" s="103"/>
    </row>
    <row r="68" spans="1:9" s="53" customFormat="1" ht="14.4" x14ac:dyDescent="0.3">
      <c r="A68" s="94"/>
      <c r="B68" s="106"/>
      <c r="C68" s="5" t="s">
        <v>105</v>
      </c>
      <c r="D68" s="95"/>
      <c r="E68" s="95"/>
      <c r="F68" s="95"/>
      <c r="G68" s="95"/>
      <c r="H68" s="6">
        <f>SUM(H2:H66)</f>
        <v>0</v>
      </c>
      <c r="I68" s="6">
        <f>SUM(I2:I66)</f>
        <v>0</v>
      </c>
    </row>
  </sheetData>
  <pageMargins left="0.23622047244094491" right="0.23622047244094491" top="0.70866141732283472" bottom="0.70866141732283472" header="0.43307086614173229" footer="0.43307086614173229"/>
  <pageSetup paperSize="9" scale="94" orientation="portrait" r:id="rId1"/>
  <rowBreaks count="1" manualBreakCount="1">
    <brk id="43"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view="pageBreakPreview" zoomScale="95" zoomScaleNormal="100" zoomScaleSheetLayoutView="95" workbookViewId="0">
      <selection activeCell="A32" sqref="A32"/>
    </sheetView>
  </sheetViews>
  <sheetFormatPr defaultColWidth="9.109375" defaultRowHeight="15.6" x14ac:dyDescent="0.3"/>
  <cols>
    <col min="1" max="1" width="39.88671875" style="17" customWidth="1"/>
    <col min="2" max="3" width="18.6640625" style="17" customWidth="1"/>
    <col min="4" max="16384" width="9.109375" style="17"/>
  </cols>
  <sheetData>
    <row r="1" spans="1:3" s="11" customFormat="1" ht="24.9" customHeight="1" x14ac:dyDescent="0.4">
      <c r="A1" s="35" t="s">
        <v>154</v>
      </c>
      <c r="B1" s="10"/>
      <c r="C1" s="10"/>
    </row>
    <row r="2" spans="1:3" s="14" customFormat="1" x14ac:dyDescent="0.3">
      <c r="A2" s="12" t="s">
        <v>0</v>
      </c>
      <c r="B2" s="13" t="s">
        <v>1</v>
      </c>
      <c r="C2" s="13" t="s">
        <v>2</v>
      </c>
    </row>
    <row r="3" spans="1:3" s="16" customFormat="1" x14ac:dyDescent="0.3">
      <c r="A3" s="15" t="s">
        <v>23</v>
      </c>
      <c r="B3" s="23">
        <f>'Irtás, föld- és sziklamunka'!H10</f>
        <v>0</v>
      </c>
      <c r="C3" s="23">
        <f>'Irtás, föld- és sziklamunka'!I10</f>
        <v>0</v>
      </c>
    </row>
    <row r="4" spans="1:3" s="16" customFormat="1" x14ac:dyDescent="0.3">
      <c r="A4" s="15" t="s">
        <v>26</v>
      </c>
      <c r="B4" s="23">
        <f>Síkalapozás!H4</f>
        <v>0</v>
      </c>
      <c r="C4" s="23">
        <f>Síkalapozás!I4</f>
        <v>0</v>
      </c>
    </row>
    <row r="5" spans="1:3" s="16" customFormat="1" x14ac:dyDescent="0.3">
      <c r="A5" s="15" t="s">
        <v>34</v>
      </c>
      <c r="B5" s="23">
        <f>'Helyszíni beton és vasbeton mun'!H14</f>
        <v>0</v>
      </c>
      <c r="C5" s="23">
        <f>'Helyszíni beton és vasbeton mun'!I14</f>
        <v>0</v>
      </c>
    </row>
    <row r="6" spans="1:3" s="16" customFormat="1" x14ac:dyDescent="0.3">
      <c r="A6" s="15" t="s">
        <v>39</v>
      </c>
      <c r="B6" s="23">
        <f>'Fém- és könnyű épületszerkezet '!H6</f>
        <v>0</v>
      </c>
      <c r="C6" s="23">
        <f>'Fém- és könnyű épületszerkezet '!I6</f>
        <v>0</v>
      </c>
    </row>
    <row r="7" spans="1:3" s="16" customFormat="1" x14ac:dyDescent="0.3">
      <c r="A7" s="15" t="s">
        <v>42</v>
      </c>
      <c r="B7" s="23">
        <f>Ácsmunka!H6</f>
        <v>0</v>
      </c>
      <c r="C7" s="23">
        <f>Ácsmunka!I6</f>
        <v>0</v>
      </c>
    </row>
    <row r="8" spans="1:3" s="16" customFormat="1" x14ac:dyDescent="0.3">
      <c r="A8" s="15" t="s">
        <v>50</v>
      </c>
      <c r="B8" s="23">
        <f>'Vakolás és rabicolás'!H10</f>
        <v>0</v>
      </c>
      <c r="C8" s="23">
        <f>'Vakolás és rabicolás'!I10</f>
        <v>0</v>
      </c>
    </row>
    <row r="9" spans="1:3" s="16" customFormat="1" x14ac:dyDescent="0.3">
      <c r="A9" s="15" t="s">
        <v>60</v>
      </c>
      <c r="B9" s="23">
        <f>Szárazépítés!H14</f>
        <v>0</v>
      </c>
      <c r="C9" s="23">
        <f>Szárazépítés!I14</f>
        <v>0</v>
      </c>
    </row>
    <row r="10" spans="1:3" s="16" customFormat="1" ht="28.8" x14ac:dyDescent="0.3">
      <c r="A10" s="15" t="s">
        <v>76</v>
      </c>
      <c r="B10" s="23">
        <f>'Hideg- és melegburkolatok készí'!H18</f>
        <v>0</v>
      </c>
      <c r="C10" s="23">
        <f>'Hideg- és melegburkolatok készí'!I18</f>
        <v>0</v>
      </c>
    </row>
    <row r="11" spans="1:3" s="16" customFormat="1" ht="28.8" x14ac:dyDescent="0.3">
      <c r="A11" s="15" t="s">
        <v>79</v>
      </c>
      <c r="B11" s="23">
        <f>'Fém nyílászáró és épületlakatos'!H14</f>
        <v>0</v>
      </c>
      <c r="C11" s="23">
        <f>'Fém nyílászáró és épületlakatos'!I14</f>
        <v>0</v>
      </c>
    </row>
    <row r="12" spans="1:3" s="16" customFormat="1" x14ac:dyDescent="0.3">
      <c r="A12" s="15" t="s">
        <v>86</v>
      </c>
      <c r="B12" s="23">
        <f>Felületképzés!H18</f>
        <v>0</v>
      </c>
      <c r="C12" s="23">
        <f>Felületképzés!I18</f>
        <v>0</v>
      </c>
    </row>
    <row r="13" spans="1:3" s="16" customFormat="1" x14ac:dyDescent="0.3">
      <c r="A13" s="15" t="s">
        <v>104</v>
      </c>
      <c r="B13" s="23">
        <f>Szigetelés!H18</f>
        <v>0</v>
      </c>
      <c r="C13" s="23">
        <f>Szigetelés!I18</f>
        <v>0</v>
      </c>
    </row>
    <row r="14" spans="1:3" s="14" customFormat="1" ht="18" x14ac:dyDescent="0.3">
      <c r="A14" s="24" t="s">
        <v>105</v>
      </c>
      <c r="B14" s="25">
        <f>ROUND(SUM(B3:B13),0)</f>
        <v>0</v>
      </c>
      <c r="C14" s="25">
        <f>ROUND(SUM(C3:C13), 0)</f>
        <v>0</v>
      </c>
    </row>
    <row r="15" spans="1:3" s="16" customFormat="1" x14ac:dyDescent="0.3">
      <c r="A15" s="17"/>
      <c r="B15" s="17"/>
      <c r="C15" s="17"/>
    </row>
    <row r="16" spans="1:3" s="11" customFormat="1" ht="24.9" customHeight="1" x14ac:dyDescent="0.4">
      <c r="A16" s="34" t="s">
        <v>264</v>
      </c>
      <c r="B16" s="18"/>
      <c r="C16" s="18"/>
    </row>
    <row r="17" spans="1:3" s="14" customFormat="1" x14ac:dyDescent="0.3">
      <c r="A17" s="12" t="s">
        <v>0</v>
      </c>
      <c r="B17" s="13" t="s">
        <v>1</v>
      </c>
      <c r="C17" s="13" t="s">
        <v>2</v>
      </c>
    </row>
    <row r="18" spans="1:3" s="16" customFormat="1" x14ac:dyDescent="0.3">
      <c r="A18" s="19" t="s">
        <v>142</v>
      </c>
      <c r="B18" s="23">
        <f>Költségtérítések!H10</f>
        <v>0</v>
      </c>
      <c r="C18" s="23">
        <f>Költségtérítések!I10</f>
        <v>0</v>
      </c>
    </row>
    <row r="19" spans="1:3" s="16" customFormat="1" x14ac:dyDescent="0.3">
      <c r="A19" s="19" t="s">
        <v>143</v>
      </c>
      <c r="B19" s="23">
        <f>'Falazás és egyéb kőművesmunka'!H8</f>
        <v>0</v>
      </c>
      <c r="C19" s="23">
        <f>'Falazás és egyéb kőművesmunka'!I8</f>
        <v>0</v>
      </c>
    </row>
    <row r="20" spans="1:3" s="16" customFormat="1" x14ac:dyDescent="0.3">
      <c r="A20" s="19" t="s">
        <v>144</v>
      </c>
      <c r="B20" s="23">
        <f>'Elektromosenergia-ellátás, vill'!H90</f>
        <v>0</v>
      </c>
      <c r="C20" s="23">
        <f>'Elektromosenergia-ellátás, vill'!I90</f>
        <v>0</v>
      </c>
    </row>
    <row r="21" spans="1:3" s="14" customFormat="1" ht="18" x14ac:dyDescent="0.3">
      <c r="A21" s="26" t="s">
        <v>105</v>
      </c>
      <c r="B21" s="27">
        <f>ROUND(SUM(B18:B20),0)</f>
        <v>0</v>
      </c>
      <c r="C21" s="27">
        <f>ROUND(SUM(C18:C20), 0)</f>
        <v>0</v>
      </c>
    </row>
    <row r="22" spans="1:3" s="16" customFormat="1" x14ac:dyDescent="0.3">
      <c r="A22" s="17"/>
      <c r="B22" s="17"/>
      <c r="C22" s="17"/>
    </row>
    <row r="23" spans="1:3" s="11" customFormat="1" ht="24.9" customHeight="1" x14ac:dyDescent="0.4">
      <c r="A23" s="33" t="s">
        <v>265</v>
      </c>
      <c r="B23" s="20"/>
      <c r="C23" s="20"/>
    </row>
    <row r="24" spans="1:3" s="14" customFormat="1" x14ac:dyDescent="0.3">
      <c r="A24" s="12" t="s">
        <v>0</v>
      </c>
      <c r="B24" s="13" t="s">
        <v>1</v>
      </c>
      <c r="C24" s="13" t="s">
        <v>2</v>
      </c>
    </row>
    <row r="25" spans="1:3" s="16" customFormat="1" x14ac:dyDescent="0.3">
      <c r="A25" s="19" t="s">
        <v>263</v>
      </c>
      <c r="B25" s="23">
        <f>Gyengeáram!H35</f>
        <v>0</v>
      </c>
      <c r="C25" s="23">
        <f>Gyengeáram!I35</f>
        <v>0</v>
      </c>
    </row>
    <row r="26" spans="1:3" s="14" customFormat="1" ht="18" x14ac:dyDescent="0.3">
      <c r="A26" s="28" t="s">
        <v>105</v>
      </c>
      <c r="B26" s="29">
        <f>ROUND(SUM(B25:B25),0)</f>
        <v>0</v>
      </c>
      <c r="C26" s="29">
        <f>ROUND(SUM(C25:C25), 0)</f>
        <v>0</v>
      </c>
    </row>
    <row r="27" spans="1:3" s="16" customFormat="1" x14ac:dyDescent="0.3">
      <c r="A27" s="17"/>
      <c r="B27" s="17"/>
      <c r="C27" s="17"/>
    </row>
    <row r="28" spans="1:3" s="11" customFormat="1" ht="24.9" customHeight="1" x14ac:dyDescent="0.4">
      <c r="A28" s="32" t="s">
        <v>266</v>
      </c>
      <c r="B28" s="21"/>
      <c r="C28" s="21"/>
    </row>
    <row r="29" spans="1:3" s="14" customFormat="1" x14ac:dyDescent="0.3">
      <c r="A29" s="12" t="s">
        <v>0</v>
      </c>
      <c r="B29" s="13" t="s">
        <v>1</v>
      </c>
      <c r="C29" s="13" t="s">
        <v>2</v>
      </c>
    </row>
    <row r="30" spans="1:3" s="16" customFormat="1" x14ac:dyDescent="0.3">
      <c r="A30" s="22" t="s">
        <v>390</v>
      </c>
      <c r="B30" s="23">
        <f>'Vízellátás, csatornázás'!H148</f>
        <v>0</v>
      </c>
      <c r="C30" s="23">
        <f>'Vízellátás, csatornázás'!I148</f>
        <v>0</v>
      </c>
    </row>
    <row r="31" spans="1:3" s="16" customFormat="1" x14ac:dyDescent="0.3">
      <c r="A31" s="22" t="s">
        <v>344</v>
      </c>
      <c r="B31" s="23">
        <f>'Fűtés, hűtés'!H68</f>
        <v>0</v>
      </c>
      <c r="C31" s="23">
        <f>'Fűtés, hűtés'!I68</f>
        <v>0</v>
      </c>
    </row>
    <row r="32" spans="1:3" s="16" customFormat="1" x14ac:dyDescent="0.3">
      <c r="A32" s="22" t="s">
        <v>267</v>
      </c>
      <c r="B32" s="23">
        <f>Légtechnika!H108</f>
        <v>0</v>
      </c>
      <c r="C32" s="23">
        <f>Légtechnika!I108</f>
        <v>0</v>
      </c>
    </row>
    <row r="33" spans="1:3" s="14" customFormat="1" ht="18" x14ac:dyDescent="0.3">
      <c r="A33" s="30" t="s">
        <v>105</v>
      </c>
      <c r="B33" s="31">
        <f>ROUND(SUM(B30:B32),0)</f>
        <v>0</v>
      </c>
      <c r="C33" s="31">
        <f>ROUND(SUM(C30:C32), 0)</f>
        <v>0</v>
      </c>
    </row>
  </sheetData>
  <hyperlinks>
    <hyperlink ref="A25" location="Gyengeáram!B1" display="Gyengeáram"/>
    <hyperlink ref="A18" location="Költségtérítések!B1" display="Költségtérítések"/>
    <hyperlink ref="A19" location="'Falazás és egyéb kőművesmunka'!B1" display="Falazás és egyéb kőművesmunka"/>
    <hyperlink ref="A20" location="'Elektromosenergia-ellátás, vill'!B1" display="Elektromosenergia-ellátás, villanyszerelés"/>
    <hyperlink ref="A30" location="'Vízellátás, csatornázás'!B1" display="Vízellátás, csatornázás"/>
    <hyperlink ref="A31" location="'Fűtés, hűtés'!B1" display="Fűtés, hűtés"/>
    <hyperlink ref="A32" location="Légtechnika!B1" display="Légtechnika"/>
    <hyperlink ref="A3" location="'Irtás, föld- és sziklamunka'!B1" display="Irtás, föld- és sziklamunka"/>
    <hyperlink ref="A4" location="Síkalapozás!B1" display="Síkalapozás"/>
    <hyperlink ref="A5" location="'Helyszíni beton és vasbeton mun'!B1" display="Helyszíni beton és vasbeton munka"/>
    <hyperlink ref="A6" location="'Fém- és könnyű épületszerkezet '!B1" display="Fém- és könnyű épületszerkezet szerelése"/>
    <hyperlink ref="A7" location="Ácsmunka!B1" display="Ácsmunka"/>
    <hyperlink ref="A8" location="'Vakolás és rabicolás'!B1" display="Vakolás és rabicolás"/>
    <hyperlink ref="A9" location="Szárazépítés!B1" display="Szárazépítés"/>
    <hyperlink ref="A10" location="'Hideg- és melegburkolatok készí'!B1" display="Hideg- és melegburkolatok készítése, aljzat előkészítés"/>
    <hyperlink ref="A11" location="'Fém nyílászáró és épületlakatos'!B1" display="Fém nyílászáró és épületlakatos-szerkezet elhelyezése"/>
    <hyperlink ref="A12" location="Felületképzés!B1" display="Felületképzés"/>
    <hyperlink ref="A13" location="Szigetelés!B1" display="Szigetelés"/>
  </hyperlinks>
  <pageMargins left="0.98425196850393704" right="0.98425196850393704" top="0.98425196850393704" bottom="0.98425196850393704" header="0.43307086614173229" footer="0.43307086614173229"/>
  <pageSetup paperSize="9" orientation="portrait" verticalDpi="30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I108"/>
  <sheetViews>
    <sheetView view="pageBreakPreview" zoomScaleNormal="100" zoomScaleSheetLayoutView="100" workbookViewId="0">
      <selection activeCell="F2" sqref="F2"/>
    </sheetView>
  </sheetViews>
  <sheetFormatPr defaultColWidth="9.109375" defaultRowHeight="13.8" x14ac:dyDescent="0.3"/>
  <cols>
    <col min="1" max="1" width="4.33203125" style="104" customWidth="1"/>
    <col min="2" max="2" width="9.6640625" style="76" customWidth="1"/>
    <col min="3" max="3" width="32.6640625" style="101" customWidth="1"/>
    <col min="4" max="5" width="6.6640625" style="101" customWidth="1"/>
    <col min="6" max="7" width="8.6640625" style="101" customWidth="1"/>
    <col min="8" max="9" width="10.6640625" style="101" customWidth="1"/>
    <col min="10" max="16384" width="9.109375" style="101"/>
  </cols>
  <sheetData>
    <row r="1" spans="1:9" s="90" customFormat="1" ht="27.6" x14ac:dyDescent="0.3">
      <c r="A1" s="105" t="s">
        <v>3</v>
      </c>
      <c r="B1" s="51" t="s">
        <v>4</v>
      </c>
      <c r="C1" s="51" t="s">
        <v>5</v>
      </c>
      <c r="D1" s="51" t="s">
        <v>6</v>
      </c>
      <c r="E1" s="52" t="s">
        <v>7</v>
      </c>
      <c r="F1" s="52" t="s">
        <v>8</v>
      </c>
      <c r="G1" s="52" t="s">
        <v>9</v>
      </c>
      <c r="H1" s="52" t="s">
        <v>10</v>
      </c>
      <c r="I1" s="52" t="s">
        <v>11</v>
      </c>
    </row>
    <row r="2" spans="1:9" ht="27.6" x14ac:dyDescent="0.3">
      <c r="A2" s="99">
        <v>1</v>
      </c>
      <c r="B2" s="55" t="s">
        <v>268</v>
      </c>
      <c r="C2" s="54" t="s">
        <v>269</v>
      </c>
      <c r="D2" s="100">
        <v>1</v>
      </c>
      <c r="E2" s="101" t="s">
        <v>227</v>
      </c>
      <c r="F2" s="102"/>
      <c r="G2" s="103"/>
      <c r="H2" s="103">
        <f>(D2*F2)</f>
        <v>0</v>
      </c>
      <c r="I2" s="103">
        <f>(D2*G2)</f>
        <v>0</v>
      </c>
    </row>
    <row r="3" spans="1:9" ht="8.1" customHeight="1" x14ac:dyDescent="0.3">
      <c r="A3" s="99"/>
      <c r="B3" s="55"/>
      <c r="C3" s="54"/>
      <c r="D3" s="100"/>
      <c r="F3" s="102"/>
      <c r="G3" s="103"/>
      <c r="H3" s="103"/>
      <c r="I3" s="103"/>
    </row>
    <row r="4" spans="1:9" ht="41.4" x14ac:dyDescent="0.3">
      <c r="A4" s="99">
        <v>2</v>
      </c>
      <c r="B4" s="55" t="s">
        <v>270</v>
      </c>
      <c r="C4" s="54" t="s">
        <v>272</v>
      </c>
      <c r="D4" s="100">
        <v>1</v>
      </c>
      <c r="E4" s="101" t="s">
        <v>271</v>
      </c>
      <c r="F4" s="102"/>
      <c r="G4" s="103"/>
      <c r="H4" s="103">
        <f>(D4*F4)</f>
        <v>0</v>
      </c>
      <c r="I4" s="103">
        <f>(D4*G4)</f>
        <v>0</v>
      </c>
    </row>
    <row r="5" spans="1:9" ht="8.1" customHeight="1" x14ac:dyDescent="0.3">
      <c r="A5" s="99"/>
      <c r="B5" s="55"/>
      <c r="C5" s="54"/>
      <c r="D5" s="100"/>
      <c r="F5" s="102"/>
      <c r="G5" s="103"/>
      <c r="H5" s="103"/>
      <c r="I5" s="103"/>
    </row>
    <row r="6" spans="1:9" ht="96" customHeight="1" x14ac:dyDescent="0.3">
      <c r="A6" s="99">
        <v>3</v>
      </c>
      <c r="B6" s="55" t="s">
        <v>274</v>
      </c>
      <c r="C6" s="54" t="s">
        <v>275</v>
      </c>
      <c r="D6" s="100">
        <v>3</v>
      </c>
      <c r="E6" s="101" t="s">
        <v>102</v>
      </c>
      <c r="F6" s="102"/>
      <c r="G6" s="103"/>
      <c r="H6" s="103">
        <f>(D6*F6)</f>
        <v>0</v>
      </c>
      <c r="I6" s="103">
        <f>(D6*G6)</f>
        <v>0</v>
      </c>
    </row>
    <row r="7" spans="1:9" ht="8.1" customHeight="1" x14ac:dyDescent="0.3">
      <c r="A7" s="99"/>
      <c r="B7" s="55"/>
      <c r="C7" s="54"/>
      <c r="D7" s="100"/>
      <c r="F7" s="102"/>
      <c r="G7" s="103"/>
      <c r="H7" s="103"/>
      <c r="I7" s="103"/>
    </row>
    <row r="8" spans="1:9" ht="93" customHeight="1" x14ac:dyDescent="0.3">
      <c r="A8" s="99">
        <v>4</v>
      </c>
      <c r="B8" s="55" t="s">
        <v>276</v>
      </c>
      <c r="C8" s="54" t="s">
        <v>277</v>
      </c>
      <c r="D8" s="100">
        <v>6</v>
      </c>
      <c r="E8" s="101" t="s">
        <v>102</v>
      </c>
      <c r="F8" s="102"/>
      <c r="G8" s="103"/>
      <c r="H8" s="103">
        <f>(D8*F8)</f>
        <v>0</v>
      </c>
      <c r="I8" s="103">
        <f>(D8*G8)</f>
        <v>0</v>
      </c>
    </row>
    <row r="9" spans="1:9" ht="8.1" customHeight="1" x14ac:dyDescent="0.3">
      <c r="A9" s="99"/>
      <c r="B9" s="55"/>
      <c r="C9" s="54"/>
      <c r="D9" s="100"/>
      <c r="F9" s="102"/>
      <c r="G9" s="103"/>
      <c r="H9" s="103"/>
      <c r="I9" s="103"/>
    </row>
    <row r="10" spans="1:9" ht="80.25" customHeight="1" x14ac:dyDescent="0.3">
      <c r="A10" s="99">
        <v>5</v>
      </c>
      <c r="B10" s="55" t="s">
        <v>278</v>
      </c>
      <c r="C10" s="54" t="s">
        <v>279</v>
      </c>
      <c r="D10" s="100">
        <v>30</v>
      </c>
      <c r="E10" s="101" t="s">
        <v>102</v>
      </c>
      <c r="F10" s="102"/>
      <c r="G10" s="103"/>
      <c r="H10" s="103">
        <f>(D10*F10)</f>
        <v>0</v>
      </c>
      <c r="I10" s="103">
        <f>(D10*G10)</f>
        <v>0</v>
      </c>
    </row>
    <row r="11" spans="1:9" ht="8.1" customHeight="1" x14ac:dyDescent="0.3">
      <c r="A11" s="99"/>
      <c r="B11" s="55"/>
      <c r="C11" s="54"/>
      <c r="D11" s="100"/>
      <c r="F11" s="102"/>
      <c r="G11" s="103"/>
      <c r="H11" s="103"/>
      <c r="I11" s="103"/>
    </row>
    <row r="12" spans="1:9" ht="40.5" customHeight="1" x14ac:dyDescent="0.3">
      <c r="A12" s="99">
        <v>6</v>
      </c>
      <c r="B12" s="55" t="s">
        <v>280</v>
      </c>
      <c r="C12" s="54" t="s">
        <v>281</v>
      </c>
      <c r="D12" s="100">
        <v>3</v>
      </c>
      <c r="E12" s="101" t="s">
        <v>102</v>
      </c>
      <c r="F12" s="102"/>
      <c r="G12" s="103"/>
      <c r="H12" s="103">
        <f>(D12*F12)</f>
        <v>0</v>
      </c>
      <c r="I12" s="103">
        <f>(D12*G12)</f>
        <v>0</v>
      </c>
    </row>
    <row r="13" spans="1:9" ht="8.1" customHeight="1" x14ac:dyDescent="0.3">
      <c r="A13" s="99"/>
      <c r="B13" s="55"/>
      <c r="C13" s="54"/>
      <c r="D13" s="100"/>
      <c r="F13" s="102"/>
      <c r="G13" s="103"/>
      <c r="H13" s="103"/>
      <c r="I13" s="103"/>
    </row>
    <row r="14" spans="1:9" ht="40.5" customHeight="1" x14ac:dyDescent="0.3">
      <c r="A14" s="99">
        <v>7</v>
      </c>
      <c r="B14" s="55" t="s">
        <v>282</v>
      </c>
      <c r="C14" s="54" t="s">
        <v>283</v>
      </c>
      <c r="D14" s="100">
        <v>6</v>
      </c>
      <c r="E14" s="101" t="s">
        <v>102</v>
      </c>
      <c r="F14" s="102"/>
      <c r="G14" s="103"/>
      <c r="H14" s="103">
        <f>(D14*F14)</f>
        <v>0</v>
      </c>
      <c r="I14" s="103">
        <f>(D14*G14)</f>
        <v>0</v>
      </c>
    </row>
    <row r="15" spans="1:9" ht="8.1" customHeight="1" x14ac:dyDescent="0.3">
      <c r="A15" s="99"/>
      <c r="B15" s="55"/>
      <c r="C15" s="54"/>
      <c r="D15" s="100"/>
      <c r="F15" s="102"/>
      <c r="G15" s="103"/>
      <c r="H15" s="103"/>
      <c r="I15" s="103"/>
    </row>
    <row r="16" spans="1:9" ht="40.5" customHeight="1" x14ac:dyDescent="0.3">
      <c r="A16" s="99">
        <v>8</v>
      </c>
      <c r="B16" s="55" t="s">
        <v>278</v>
      </c>
      <c r="C16" s="54" t="s">
        <v>284</v>
      </c>
      <c r="D16" s="100">
        <v>9</v>
      </c>
      <c r="E16" s="101" t="s">
        <v>102</v>
      </c>
      <c r="F16" s="102"/>
      <c r="G16" s="103"/>
      <c r="H16" s="103">
        <f>(D16*F16)</f>
        <v>0</v>
      </c>
      <c r="I16" s="103">
        <f>(D16*G16)</f>
        <v>0</v>
      </c>
    </row>
    <row r="17" spans="1:9" ht="8.1" customHeight="1" x14ac:dyDescent="0.3">
      <c r="A17" s="99"/>
      <c r="B17" s="55"/>
      <c r="C17" s="54"/>
      <c r="D17" s="100"/>
      <c r="F17" s="102"/>
      <c r="G17" s="103"/>
      <c r="H17" s="103"/>
      <c r="I17" s="103"/>
    </row>
    <row r="18" spans="1:9" ht="40.5" customHeight="1" x14ac:dyDescent="0.3">
      <c r="A18" s="99">
        <v>9</v>
      </c>
      <c r="B18" s="55" t="s">
        <v>280</v>
      </c>
      <c r="C18" s="54" t="s">
        <v>285</v>
      </c>
      <c r="D18" s="100">
        <v>6</v>
      </c>
      <c r="E18" s="101" t="s">
        <v>102</v>
      </c>
      <c r="F18" s="102"/>
      <c r="G18" s="103"/>
      <c r="H18" s="103">
        <f>(D18*F18)</f>
        <v>0</v>
      </c>
      <c r="I18" s="103">
        <f>(D18*G18)</f>
        <v>0</v>
      </c>
    </row>
    <row r="19" spans="1:9" ht="8.1" customHeight="1" x14ac:dyDescent="0.3">
      <c r="A19" s="99"/>
      <c r="B19" s="55"/>
      <c r="C19" s="54"/>
      <c r="D19" s="100"/>
      <c r="F19" s="102"/>
      <c r="G19" s="103"/>
      <c r="H19" s="103"/>
      <c r="I19" s="103"/>
    </row>
    <row r="20" spans="1:9" ht="40.5" customHeight="1" x14ac:dyDescent="0.3">
      <c r="A20" s="99">
        <v>10</v>
      </c>
      <c r="B20" s="55" t="s">
        <v>282</v>
      </c>
      <c r="C20" s="54" t="s">
        <v>286</v>
      </c>
      <c r="D20" s="100">
        <v>6</v>
      </c>
      <c r="E20" s="101" t="s">
        <v>102</v>
      </c>
      <c r="F20" s="102"/>
      <c r="G20" s="103"/>
      <c r="H20" s="103">
        <f>(D20*F20)</f>
        <v>0</v>
      </c>
      <c r="I20" s="103">
        <f>(D20*G20)</f>
        <v>0</v>
      </c>
    </row>
    <row r="21" spans="1:9" ht="8.1" customHeight="1" x14ac:dyDescent="0.3">
      <c r="A21" s="99"/>
      <c r="B21" s="55"/>
      <c r="C21" s="54"/>
      <c r="D21" s="100"/>
      <c r="F21" s="102"/>
      <c r="G21" s="103"/>
      <c r="H21" s="103"/>
      <c r="I21" s="103"/>
    </row>
    <row r="22" spans="1:9" ht="78.75" customHeight="1" x14ac:dyDescent="0.3">
      <c r="A22" s="99">
        <v>11</v>
      </c>
      <c r="B22" s="55" t="s">
        <v>287</v>
      </c>
      <c r="C22" s="54" t="s">
        <v>511</v>
      </c>
      <c r="D22" s="100">
        <v>2</v>
      </c>
      <c r="E22" s="101" t="s">
        <v>16</v>
      </c>
      <c r="F22" s="102"/>
      <c r="G22" s="103"/>
      <c r="H22" s="103">
        <f>(D22*F22)</f>
        <v>0</v>
      </c>
      <c r="I22" s="103">
        <f>(D22*G22)</f>
        <v>0</v>
      </c>
    </row>
    <row r="23" spans="1:9" ht="8.1" customHeight="1" x14ac:dyDescent="0.3">
      <c r="A23" s="99"/>
      <c r="B23" s="55"/>
      <c r="C23" s="54"/>
      <c r="D23" s="100"/>
      <c r="F23" s="102"/>
      <c r="G23" s="103"/>
      <c r="H23" s="103"/>
      <c r="I23" s="103"/>
    </row>
    <row r="24" spans="1:9" ht="78.75" customHeight="1" x14ac:dyDescent="0.3">
      <c r="A24" s="99">
        <v>12</v>
      </c>
      <c r="B24" s="55" t="s">
        <v>287</v>
      </c>
      <c r="C24" s="54" t="s">
        <v>512</v>
      </c>
      <c r="D24" s="100">
        <v>1</v>
      </c>
      <c r="E24" s="101" t="s">
        <v>16</v>
      </c>
      <c r="F24" s="102"/>
      <c r="G24" s="103"/>
      <c r="H24" s="103">
        <f>(D24*F24)</f>
        <v>0</v>
      </c>
      <c r="I24" s="103">
        <f>(D24*G24)</f>
        <v>0</v>
      </c>
    </row>
    <row r="25" spans="1:9" ht="8.1" customHeight="1" x14ac:dyDescent="0.3">
      <c r="A25" s="99"/>
      <c r="B25" s="55"/>
      <c r="C25" s="54"/>
      <c r="D25" s="100"/>
      <c r="F25" s="102"/>
      <c r="G25" s="103"/>
      <c r="H25" s="103"/>
      <c r="I25" s="103"/>
    </row>
    <row r="26" spans="1:9" ht="39.75" customHeight="1" x14ac:dyDescent="0.3">
      <c r="A26" s="99">
        <v>13</v>
      </c>
      <c r="B26" s="55" t="s">
        <v>288</v>
      </c>
      <c r="C26" s="54" t="s">
        <v>289</v>
      </c>
      <c r="D26" s="100">
        <v>1</v>
      </c>
      <c r="E26" s="101" t="s">
        <v>16</v>
      </c>
      <c r="F26" s="102"/>
      <c r="G26" s="103"/>
      <c r="H26" s="103">
        <f>(D26*F26)</f>
        <v>0</v>
      </c>
      <c r="I26" s="103">
        <f>(D26*G26)</f>
        <v>0</v>
      </c>
    </row>
    <row r="27" spans="1:9" ht="8.1" customHeight="1" x14ac:dyDescent="0.3">
      <c r="A27" s="99"/>
      <c r="B27" s="55"/>
      <c r="C27" s="54"/>
      <c r="D27" s="100"/>
      <c r="F27" s="102"/>
      <c r="G27" s="103"/>
      <c r="H27" s="103"/>
      <c r="I27" s="103"/>
    </row>
    <row r="28" spans="1:9" ht="40.5" customHeight="1" x14ac:dyDescent="0.3">
      <c r="A28" s="99">
        <v>14</v>
      </c>
      <c r="B28" s="55" t="s">
        <v>288</v>
      </c>
      <c r="C28" s="54" t="s">
        <v>290</v>
      </c>
      <c r="D28" s="100">
        <v>1</v>
      </c>
      <c r="E28" s="101" t="s">
        <v>16</v>
      </c>
      <c r="F28" s="102"/>
      <c r="G28" s="103"/>
      <c r="H28" s="103">
        <f>(D28*F28)</f>
        <v>0</v>
      </c>
      <c r="I28" s="103">
        <f>(D28*G28)</f>
        <v>0</v>
      </c>
    </row>
    <row r="29" spans="1:9" ht="8.1" customHeight="1" x14ac:dyDescent="0.3">
      <c r="A29" s="99"/>
      <c r="B29" s="55"/>
      <c r="C29" s="54"/>
      <c r="D29" s="100"/>
      <c r="F29" s="102"/>
      <c r="G29" s="103"/>
      <c r="H29" s="103"/>
      <c r="I29" s="103"/>
    </row>
    <row r="30" spans="1:9" ht="40.5" customHeight="1" x14ac:dyDescent="0.3">
      <c r="A30" s="99">
        <v>15</v>
      </c>
      <c r="B30" s="55" t="s">
        <v>288</v>
      </c>
      <c r="C30" s="54" t="s">
        <v>291</v>
      </c>
      <c r="D30" s="100">
        <v>1</v>
      </c>
      <c r="E30" s="101" t="s">
        <v>16</v>
      </c>
      <c r="F30" s="102"/>
      <c r="G30" s="103"/>
      <c r="H30" s="103">
        <f>(D30*F30)</f>
        <v>0</v>
      </c>
      <c r="I30" s="103">
        <f>(D30*G30)</f>
        <v>0</v>
      </c>
    </row>
    <row r="31" spans="1:9" ht="8.1" customHeight="1" x14ac:dyDescent="0.3">
      <c r="A31" s="99"/>
      <c r="B31" s="55"/>
      <c r="C31" s="54"/>
      <c r="D31" s="100"/>
      <c r="F31" s="102"/>
      <c r="G31" s="103"/>
      <c r="H31" s="103"/>
      <c r="I31" s="103"/>
    </row>
    <row r="32" spans="1:9" ht="41.25" customHeight="1" x14ac:dyDescent="0.3">
      <c r="A32" s="99">
        <v>16</v>
      </c>
      <c r="B32" s="55" t="s">
        <v>288</v>
      </c>
      <c r="C32" s="54" t="s">
        <v>292</v>
      </c>
      <c r="D32" s="100">
        <v>2</v>
      </c>
      <c r="E32" s="101" t="s">
        <v>16</v>
      </c>
      <c r="F32" s="102"/>
      <c r="G32" s="103"/>
      <c r="H32" s="103">
        <f>(D32*F32)</f>
        <v>0</v>
      </c>
      <c r="I32" s="103">
        <f>(D32*G32)</f>
        <v>0</v>
      </c>
    </row>
    <row r="33" spans="1:9" ht="8.1" customHeight="1" x14ac:dyDescent="0.3">
      <c r="A33" s="99"/>
      <c r="B33" s="55"/>
      <c r="C33" s="54"/>
      <c r="D33" s="100"/>
      <c r="F33" s="102"/>
      <c r="G33" s="103"/>
      <c r="H33" s="103"/>
      <c r="I33" s="103"/>
    </row>
    <row r="34" spans="1:9" ht="54" customHeight="1" x14ac:dyDescent="0.3">
      <c r="A34" s="99">
        <v>17</v>
      </c>
      <c r="B34" s="55" t="s">
        <v>293</v>
      </c>
      <c r="C34" s="54" t="s">
        <v>294</v>
      </c>
      <c r="D34" s="100">
        <v>3</v>
      </c>
      <c r="E34" s="101" t="s">
        <v>16</v>
      </c>
      <c r="F34" s="102"/>
      <c r="G34" s="103"/>
      <c r="H34" s="103">
        <f>(D34*F34)</f>
        <v>0</v>
      </c>
      <c r="I34" s="103">
        <f>(D34*G34)</f>
        <v>0</v>
      </c>
    </row>
    <row r="35" spans="1:9" ht="8.1" customHeight="1" x14ac:dyDescent="0.3">
      <c r="A35" s="99"/>
      <c r="B35" s="55"/>
      <c r="C35" s="54"/>
      <c r="D35" s="100"/>
      <c r="F35" s="102"/>
      <c r="G35" s="103"/>
      <c r="H35" s="103"/>
      <c r="I35" s="103"/>
    </row>
    <row r="36" spans="1:9" ht="54.75" customHeight="1" x14ac:dyDescent="0.3">
      <c r="A36" s="99">
        <v>18</v>
      </c>
      <c r="B36" s="55" t="s">
        <v>293</v>
      </c>
      <c r="C36" s="54" t="s">
        <v>295</v>
      </c>
      <c r="D36" s="100">
        <v>2</v>
      </c>
      <c r="E36" s="101" t="s">
        <v>16</v>
      </c>
      <c r="F36" s="102"/>
      <c r="G36" s="103"/>
      <c r="H36" s="103">
        <f>(D36*F36)</f>
        <v>0</v>
      </c>
      <c r="I36" s="103">
        <f>(D36*G36)</f>
        <v>0</v>
      </c>
    </row>
    <row r="37" spans="1:9" ht="8.1" customHeight="1" x14ac:dyDescent="0.3">
      <c r="A37" s="99"/>
      <c r="B37" s="55"/>
      <c r="C37" s="54"/>
      <c r="D37" s="100"/>
      <c r="F37" s="102"/>
      <c r="G37" s="103"/>
      <c r="H37" s="103"/>
      <c r="I37" s="103"/>
    </row>
    <row r="38" spans="1:9" ht="54" customHeight="1" x14ac:dyDescent="0.3">
      <c r="A38" s="99">
        <v>19</v>
      </c>
      <c r="B38" s="55" t="s">
        <v>296</v>
      </c>
      <c r="C38" s="54" t="s">
        <v>297</v>
      </c>
      <c r="D38" s="100">
        <v>1</v>
      </c>
      <c r="E38" s="101" t="s">
        <v>16</v>
      </c>
      <c r="F38" s="102"/>
      <c r="G38" s="103"/>
      <c r="H38" s="103">
        <f>(D38*F38)</f>
        <v>0</v>
      </c>
      <c r="I38" s="103">
        <f>(D38*G38)</f>
        <v>0</v>
      </c>
    </row>
    <row r="39" spans="1:9" ht="8.1" customHeight="1" x14ac:dyDescent="0.3">
      <c r="A39" s="99"/>
      <c r="B39" s="55"/>
      <c r="C39" s="54"/>
      <c r="D39" s="100"/>
      <c r="F39" s="102"/>
      <c r="G39" s="103"/>
      <c r="H39" s="103"/>
      <c r="I39" s="103"/>
    </row>
    <row r="40" spans="1:9" ht="53.25" customHeight="1" x14ac:dyDescent="0.3">
      <c r="A40" s="99">
        <v>20</v>
      </c>
      <c r="B40" s="55" t="s">
        <v>296</v>
      </c>
      <c r="C40" s="54" t="s">
        <v>298</v>
      </c>
      <c r="D40" s="100">
        <v>1</v>
      </c>
      <c r="E40" s="101" t="s">
        <v>16</v>
      </c>
      <c r="F40" s="102"/>
      <c r="G40" s="103"/>
      <c r="H40" s="103">
        <f>(D40*F40)</f>
        <v>0</v>
      </c>
      <c r="I40" s="103">
        <f>(D40*G40)</f>
        <v>0</v>
      </c>
    </row>
    <row r="41" spans="1:9" ht="8.1" customHeight="1" x14ac:dyDescent="0.3">
      <c r="A41" s="99"/>
      <c r="B41" s="55"/>
      <c r="C41" s="54"/>
      <c r="D41" s="100"/>
      <c r="F41" s="102"/>
      <c r="G41" s="103"/>
      <c r="H41" s="103"/>
      <c r="I41" s="103"/>
    </row>
    <row r="42" spans="1:9" ht="52.5" customHeight="1" x14ac:dyDescent="0.3">
      <c r="A42" s="99">
        <v>21</v>
      </c>
      <c r="B42" s="55" t="s">
        <v>296</v>
      </c>
      <c r="C42" s="54" t="s">
        <v>299</v>
      </c>
      <c r="D42" s="100">
        <v>1</v>
      </c>
      <c r="E42" s="101" t="s">
        <v>16</v>
      </c>
      <c r="F42" s="102"/>
      <c r="G42" s="103"/>
      <c r="H42" s="103">
        <f>(D42*F42)</f>
        <v>0</v>
      </c>
      <c r="I42" s="103">
        <f>(D42*G42)</f>
        <v>0</v>
      </c>
    </row>
    <row r="43" spans="1:9" ht="8.1" customHeight="1" x14ac:dyDescent="0.3">
      <c r="A43" s="99"/>
      <c r="B43" s="55"/>
      <c r="C43" s="54"/>
      <c r="D43" s="100"/>
      <c r="F43" s="102"/>
      <c r="G43" s="103"/>
      <c r="H43" s="103"/>
      <c r="I43" s="103"/>
    </row>
    <row r="44" spans="1:9" ht="53.25" customHeight="1" x14ac:dyDescent="0.3">
      <c r="A44" s="99">
        <v>22</v>
      </c>
      <c r="B44" s="55" t="s">
        <v>296</v>
      </c>
      <c r="C44" s="54" t="s">
        <v>300</v>
      </c>
      <c r="D44" s="100">
        <v>1</v>
      </c>
      <c r="E44" s="101" t="s">
        <v>16</v>
      </c>
      <c r="F44" s="102"/>
      <c r="G44" s="103"/>
      <c r="H44" s="103">
        <f>(D44*F44)</f>
        <v>0</v>
      </c>
      <c r="I44" s="103">
        <f>(D44*G44)</f>
        <v>0</v>
      </c>
    </row>
    <row r="45" spans="1:9" ht="8.1" customHeight="1" x14ac:dyDescent="0.3">
      <c r="A45" s="99"/>
      <c r="B45" s="55"/>
      <c r="C45" s="54"/>
      <c r="D45" s="100"/>
      <c r="F45" s="102"/>
      <c r="G45" s="103"/>
      <c r="H45" s="103"/>
      <c r="I45" s="103"/>
    </row>
    <row r="46" spans="1:9" ht="52.5" customHeight="1" x14ac:dyDescent="0.3">
      <c r="A46" s="99">
        <v>23</v>
      </c>
      <c r="B46" s="55" t="s">
        <v>296</v>
      </c>
      <c r="C46" s="54" t="s">
        <v>301</v>
      </c>
      <c r="D46" s="100">
        <v>2</v>
      </c>
      <c r="E46" s="101" t="s">
        <v>16</v>
      </c>
      <c r="F46" s="102"/>
      <c r="G46" s="103"/>
      <c r="H46" s="103">
        <f>(D46*F46)</f>
        <v>0</v>
      </c>
      <c r="I46" s="103">
        <f>(D46*G46)</f>
        <v>0</v>
      </c>
    </row>
    <row r="47" spans="1:9" ht="8.1" customHeight="1" x14ac:dyDescent="0.3">
      <c r="A47" s="99"/>
      <c r="B47" s="55"/>
      <c r="C47" s="54"/>
      <c r="D47" s="100"/>
      <c r="F47" s="102"/>
      <c r="G47" s="103"/>
      <c r="H47" s="103"/>
      <c r="I47" s="103"/>
    </row>
    <row r="48" spans="1:9" ht="41.4" x14ac:dyDescent="0.3">
      <c r="A48" s="99">
        <v>24</v>
      </c>
      <c r="B48" s="55" t="s">
        <v>302</v>
      </c>
      <c r="C48" s="54" t="s">
        <v>303</v>
      </c>
      <c r="D48" s="100">
        <v>1</v>
      </c>
      <c r="E48" s="101" t="s">
        <v>16</v>
      </c>
      <c r="F48" s="102"/>
      <c r="G48" s="103"/>
      <c r="H48" s="103">
        <f>(D48*F48)</f>
        <v>0</v>
      </c>
      <c r="I48" s="103">
        <f>(D48*G48)</f>
        <v>0</v>
      </c>
    </row>
    <row r="49" spans="1:9" ht="8.1" customHeight="1" x14ac:dyDescent="0.3">
      <c r="A49" s="99"/>
      <c r="B49" s="55"/>
      <c r="C49" s="54"/>
      <c r="D49" s="100"/>
      <c r="F49" s="102"/>
      <c r="G49" s="103"/>
      <c r="H49" s="103"/>
      <c r="I49" s="103"/>
    </row>
    <row r="50" spans="1:9" ht="27.75" customHeight="1" x14ac:dyDescent="0.3">
      <c r="A50" s="99">
        <v>25</v>
      </c>
      <c r="B50" s="55" t="s">
        <v>304</v>
      </c>
      <c r="C50" s="54" t="s">
        <v>305</v>
      </c>
      <c r="D50" s="100">
        <v>1</v>
      </c>
      <c r="E50" s="101" t="s">
        <v>16</v>
      </c>
      <c r="F50" s="102"/>
      <c r="G50" s="103"/>
      <c r="H50" s="103">
        <f>(D50*F50)</f>
        <v>0</v>
      </c>
      <c r="I50" s="103">
        <f>(D50*G50)</f>
        <v>0</v>
      </c>
    </row>
    <row r="51" spans="1:9" ht="8.1" customHeight="1" x14ac:dyDescent="0.3">
      <c r="A51" s="99"/>
      <c r="B51" s="55"/>
      <c r="C51" s="54"/>
      <c r="D51" s="100"/>
      <c r="F51" s="102"/>
      <c r="G51" s="103"/>
      <c r="H51" s="103"/>
      <c r="I51" s="103"/>
    </row>
    <row r="52" spans="1:9" ht="28.5" customHeight="1" x14ac:dyDescent="0.3">
      <c r="A52" s="99">
        <v>26</v>
      </c>
      <c r="B52" s="55" t="s">
        <v>304</v>
      </c>
      <c r="C52" s="54" t="s">
        <v>306</v>
      </c>
      <c r="D52" s="100">
        <v>4</v>
      </c>
      <c r="E52" s="101" t="s">
        <v>16</v>
      </c>
      <c r="F52" s="102"/>
      <c r="G52" s="103"/>
      <c r="H52" s="103">
        <f>(D52*F52)</f>
        <v>0</v>
      </c>
      <c r="I52" s="103">
        <f>(D52*G52)</f>
        <v>0</v>
      </c>
    </row>
    <row r="53" spans="1:9" ht="8.1" customHeight="1" x14ac:dyDescent="0.3">
      <c r="A53" s="99"/>
      <c r="B53" s="55"/>
      <c r="C53" s="54"/>
      <c r="D53" s="100"/>
      <c r="F53" s="102"/>
      <c r="G53" s="103"/>
      <c r="H53" s="103"/>
      <c r="I53" s="103"/>
    </row>
    <row r="54" spans="1:9" ht="27" customHeight="1" x14ac:dyDescent="0.3">
      <c r="A54" s="99">
        <v>27</v>
      </c>
      <c r="B54" s="55" t="s">
        <v>304</v>
      </c>
      <c r="C54" s="54" t="s">
        <v>307</v>
      </c>
      <c r="D54" s="100">
        <v>2</v>
      </c>
      <c r="E54" s="101" t="s">
        <v>16</v>
      </c>
      <c r="F54" s="102"/>
      <c r="G54" s="103"/>
      <c r="H54" s="103">
        <f>(D54*F54)</f>
        <v>0</v>
      </c>
      <c r="I54" s="103">
        <f>(D54*G54)</f>
        <v>0</v>
      </c>
    </row>
    <row r="55" spans="1:9" ht="8.1" customHeight="1" x14ac:dyDescent="0.3">
      <c r="A55" s="99"/>
      <c r="B55" s="55"/>
      <c r="C55" s="54"/>
      <c r="D55" s="100"/>
      <c r="F55" s="102"/>
      <c r="G55" s="103"/>
      <c r="H55" s="103"/>
      <c r="I55" s="103"/>
    </row>
    <row r="56" spans="1:9" ht="27" customHeight="1" x14ac:dyDescent="0.3">
      <c r="A56" s="99">
        <v>28</v>
      </c>
      <c r="B56" s="55" t="s">
        <v>304</v>
      </c>
      <c r="C56" s="54" t="s">
        <v>308</v>
      </c>
      <c r="D56" s="100">
        <v>2</v>
      </c>
      <c r="E56" s="101" t="s">
        <v>16</v>
      </c>
      <c r="F56" s="102"/>
      <c r="G56" s="103"/>
      <c r="H56" s="103">
        <f>(D56*F56)</f>
        <v>0</v>
      </c>
      <c r="I56" s="103">
        <f>(D56*G56)</f>
        <v>0</v>
      </c>
    </row>
    <row r="57" spans="1:9" ht="8.1" customHeight="1" x14ac:dyDescent="0.3">
      <c r="A57" s="99"/>
      <c r="B57" s="55"/>
      <c r="C57" s="54"/>
      <c r="D57" s="100"/>
      <c r="F57" s="102"/>
      <c r="G57" s="103"/>
      <c r="H57" s="103"/>
      <c r="I57" s="103"/>
    </row>
    <row r="58" spans="1:9" ht="27" customHeight="1" x14ac:dyDescent="0.3">
      <c r="A58" s="99">
        <v>29</v>
      </c>
      <c r="B58" s="55" t="s">
        <v>304</v>
      </c>
      <c r="C58" s="54" t="s">
        <v>309</v>
      </c>
      <c r="D58" s="100">
        <v>2</v>
      </c>
      <c r="E58" s="101" t="s">
        <v>16</v>
      </c>
      <c r="F58" s="102"/>
      <c r="G58" s="103"/>
      <c r="H58" s="103">
        <f>(D58*F58)</f>
        <v>0</v>
      </c>
      <c r="I58" s="103">
        <f>(D58*G58)</f>
        <v>0</v>
      </c>
    </row>
    <row r="59" spans="1:9" ht="8.1" customHeight="1" x14ac:dyDescent="0.3">
      <c r="A59" s="99"/>
      <c r="B59" s="55"/>
      <c r="C59" s="54"/>
      <c r="D59" s="100"/>
      <c r="F59" s="102"/>
      <c r="G59" s="103"/>
      <c r="H59" s="103"/>
      <c r="I59" s="103"/>
    </row>
    <row r="60" spans="1:9" ht="39.75" customHeight="1" x14ac:dyDescent="0.3">
      <c r="A60" s="99">
        <v>30</v>
      </c>
      <c r="B60" s="55" t="s">
        <v>310</v>
      </c>
      <c r="C60" s="54" t="s">
        <v>311</v>
      </c>
      <c r="D60" s="100">
        <v>10</v>
      </c>
      <c r="E60" s="101" t="s">
        <v>16</v>
      </c>
      <c r="F60" s="102"/>
      <c r="G60" s="103"/>
      <c r="H60" s="103">
        <f>(D60*F60)</f>
        <v>0</v>
      </c>
      <c r="I60" s="103">
        <f>(D60*G60)</f>
        <v>0</v>
      </c>
    </row>
    <row r="61" spans="1:9" ht="8.1" customHeight="1" x14ac:dyDescent="0.3">
      <c r="A61" s="99"/>
      <c r="B61" s="55"/>
      <c r="C61" s="54"/>
      <c r="D61" s="100"/>
      <c r="F61" s="102"/>
      <c r="G61" s="103"/>
      <c r="H61" s="103"/>
      <c r="I61" s="103"/>
    </row>
    <row r="62" spans="1:9" ht="40.5" customHeight="1" x14ac:dyDescent="0.3">
      <c r="A62" s="99">
        <v>31</v>
      </c>
      <c r="B62" s="55" t="s">
        <v>310</v>
      </c>
      <c r="C62" s="54" t="s">
        <v>312</v>
      </c>
      <c r="D62" s="100">
        <v>2</v>
      </c>
      <c r="E62" s="101" t="s">
        <v>16</v>
      </c>
      <c r="F62" s="102"/>
      <c r="G62" s="103"/>
      <c r="H62" s="103">
        <f>(D62*F62)</f>
        <v>0</v>
      </c>
      <c r="I62" s="103">
        <f>(D62*G62)</f>
        <v>0</v>
      </c>
    </row>
    <row r="63" spans="1:9" ht="8.1" customHeight="1" x14ac:dyDescent="0.3">
      <c r="A63" s="99"/>
      <c r="B63" s="55"/>
      <c r="C63" s="54"/>
      <c r="D63" s="100"/>
      <c r="F63" s="102"/>
      <c r="G63" s="103"/>
      <c r="H63" s="103"/>
      <c r="I63" s="103"/>
    </row>
    <row r="64" spans="1:9" ht="41.25" customHeight="1" x14ac:dyDescent="0.3">
      <c r="A64" s="99">
        <v>32</v>
      </c>
      <c r="B64" s="55" t="s">
        <v>310</v>
      </c>
      <c r="C64" s="54" t="s">
        <v>313</v>
      </c>
      <c r="D64" s="100">
        <v>4</v>
      </c>
      <c r="E64" s="101" t="s">
        <v>16</v>
      </c>
      <c r="F64" s="102"/>
      <c r="G64" s="103"/>
      <c r="H64" s="103">
        <f>(D64*F64)</f>
        <v>0</v>
      </c>
      <c r="I64" s="103">
        <f>(D64*G64)</f>
        <v>0</v>
      </c>
    </row>
    <row r="65" spans="1:9" ht="8.1" customHeight="1" x14ac:dyDescent="0.3">
      <c r="A65" s="99"/>
      <c r="B65" s="55"/>
      <c r="C65" s="54"/>
      <c r="D65" s="100"/>
      <c r="F65" s="102"/>
      <c r="G65" s="103"/>
      <c r="H65" s="103"/>
      <c r="I65" s="103"/>
    </row>
    <row r="66" spans="1:9" ht="40.5" customHeight="1" x14ac:dyDescent="0.3">
      <c r="A66" s="99">
        <v>33</v>
      </c>
      <c r="B66" s="55" t="s">
        <v>314</v>
      </c>
      <c r="C66" s="54" t="s">
        <v>315</v>
      </c>
      <c r="D66" s="100">
        <v>1</v>
      </c>
      <c r="E66" s="101" t="s">
        <v>16</v>
      </c>
      <c r="F66" s="102"/>
      <c r="G66" s="103"/>
      <c r="H66" s="103">
        <f>(D66*F66)</f>
        <v>0</v>
      </c>
      <c r="I66" s="103">
        <f>(D66*G66)</f>
        <v>0</v>
      </c>
    </row>
    <row r="67" spans="1:9" ht="8.1" customHeight="1" x14ac:dyDescent="0.3">
      <c r="A67" s="99"/>
      <c r="B67" s="55"/>
      <c r="C67" s="54"/>
      <c r="D67" s="100"/>
      <c r="F67" s="102"/>
      <c r="G67" s="103"/>
      <c r="H67" s="103"/>
      <c r="I67" s="103"/>
    </row>
    <row r="68" spans="1:9" ht="40.5" customHeight="1" x14ac:dyDescent="0.3">
      <c r="A68" s="99">
        <v>34</v>
      </c>
      <c r="B68" s="55" t="s">
        <v>316</v>
      </c>
      <c r="C68" s="54" t="s">
        <v>317</v>
      </c>
      <c r="D68" s="100">
        <v>1</v>
      </c>
      <c r="E68" s="101" t="s">
        <v>16</v>
      </c>
      <c r="F68" s="102"/>
      <c r="G68" s="103"/>
      <c r="H68" s="103">
        <f>(D68*F68)</f>
        <v>0</v>
      </c>
      <c r="I68" s="103">
        <f>(D68*G68)</f>
        <v>0</v>
      </c>
    </row>
    <row r="69" spans="1:9" ht="8.1" customHeight="1" x14ac:dyDescent="0.3">
      <c r="A69" s="99"/>
      <c r="B69" s="55"/>
      <c r="C69" s="54"/>
      <c r="D69" s="100"/>
      <c r="F69" s="102"/>
      <c r="G69" s="103"/>
      <c r="H69" s="103"/>
      <c r="I69" s="103"/>
    </row>
    <row r="70" spans="1:9" ht="40.5" customHeight="1" x14ac:dyDescent="0.3">
      <c r="A70" s="99">
        <v>35</v>
      </c>
      <c r="B70" s="55" t="s">
        <v>318</v>
      </c>
      <c r="C70" s="54" t="s">
        <v>319</v>
      </c>
      <c r="D70" s="100">
        <v>1</v>
      </c>
      <c r="E70" s="101" t="s">
        <v>16</v>
      </c>
      <c r="F70" s="102"/>
      <c r="G70" s="103"/>
      <c r="H70" s="103">
        <f>(D70*F70)</f>
        <v>0</v>
      </c>
      <c r="I70" s="103">
        <f>(D70*G70)</f>
        <v>0</v>
      </c>
    </row>
    <row r="71" spans="1:9" ht="8.1" customHeight="1" x14ac:dyDescent="0.3">
      <c r="A71" s="99"/>
      <c r="B71" s="55"/>
      <c r="C71" s="54"/>
      <c r="D71" s="100"/>
      <c r="F71" s="102"/>
      <c r="G71" s="103"/>
      <c r="H71" s="103"/>
      <c r="I71" s="103"/>
    </row>
    <row r="72" spans="1:9" ht="94.5" customHeight="1" x14ac:dyDescent="0.3">
      <c r="A72" s="99">
        <v>36</v>
      </c>
      <c r="B72" s="55" t="s">
        <v>320</v>
      </c>
      <c r="C72" s="54" t="s">
        <v>321</v>
      </c>
      <c r="D72" s="100">
        <v>6</v>
      </c>
      <c r="E72" s="101" t="s">
        <v>16</v>
      </c>
      <c r="F72" s="102"/>
      <c r="G72" s="103"/>
      <c r="H72" s="103">
        <f>(D72*F72)</f>
        <v>0</v>
      </c>
      <c r="I72" s="103">
        <f>(D72*G72)</f>
        <v>0</v>
      </c>
    </row>
    <row r="73" spans="1:9" ht="8.1" customHeight="1" x14ac:dyDescent="0.3">
      <c r="A73" s="99"/>
      <c r="B73" s="55"/>
      <c r="C73" s="54"/>
      <c r="D73" s="100"/>
      <c r="F73" s="102"/>
      <c r="G73" s="103"/>
      <c r="H73" s="103"/>
      <c r="I73" s="103"/>
    </row>
    <row r="74" spans="1:9" ht="80.25" customHeight="1" x14ac:dyDescent="0.3">
      <c r="A74" s="99">
        <v>37</v>
      </c>
      <c r="B74" s="55" t="s">
        <v>322</v>
      </c>
      <c r="C74" s="54" t="s">
        <v>323</v>
      </c>
      <c r="D74" s="100">
        <v>3</v>
      </c>
      <c r="E74" s="101" t="s">
        <v>16</v>
      </c>
      <c r="F74" s="102"/>
      <c r="G74" s="103"/>
      <c r="H74" s="103">
        <f>(D74*F74)</f>
        <v>0</v>
      </c>
      <c r="I74" s="103">
        <f>(D74*G74)</f>
        <v>0</v>
      </c>
    </row>
    <row r="75" spans="1:9" ht="8.1" customHeight="1" x14ac:dyDescent="0.3">
      <c r="A75" s="99"/>
      <c r="B75" s="55"/>
      <c r="C75" s="54"/>
      <c r="D75" s="100"/>
      <c r="F75" s="102"/>
      <c r="G75" s="103"/>
      <c r="H75" s="103"/>
      <c r="I75" s="103"/>
    </row>
    <row r="76" spans="1:9" ht="69" customHeight="1" x14ac:dyDescent="0.3">
      <c r="A76" s="99">
        <v>38</v>
      </c>
      <c r="B76" s="55" t="s">
        <v>322</v>
      </c>
      <c r="C76" s="54" t="s">
        <v>324</v>
      </c>
      <c r="D76" s="100">
        <v>1</v>
      </c>
      <c r="E76" s="101" t="s">
        <v>16</v>
      </c>
      <c r="F76" s="102"/>
      <c r="G76" s="103"/>
      <c r="H76" s="103">
        <f>(D76*F76)</f>
        <v>0</v>
      </c>
      <c r="I76" s="103">
        <f>(D76*G76)</f>
        <v>0</v>
      </c>
    </row>
    <row r="77" spans="1:9" ht="8.1" customHeight="1" x14ac:dyDescent="0.3">
      <c r="A77" s="99"/>
      <c r="B77" s="55"/>
      <c r="C77" s="54"/>
      <c r="D77" s="100"/>
      <c r="F77" s="102"/>
      <c r="G77" s="103"/>
      <c r="H77" s="103"/>
      <c r="I77" s="103"/>
    </row>
    <row r="78" spans="1:9" ht="69.75" customHeight="1" x14ac:dyDescent="0.3">
      <c r="A78" s="99">
        <v>39</v>
      </c>
      <c r="B78" s="55" t="s">
        <v>516</v>
      </c>
      <c r="C78" s="54" t="s">
        <v>517</v>
      </c>
      <c r="D78" s="100">
        <v>1</v>
      </c>
      <c r="E78" s="101" t="s">
        <v>16</v>
      </c>
      <c r="F78" s="102"/>
      <c r="G78" s="103"/>
      <c r="H78" s="103">
        <f>(D78*F78)</f>
        <v>0</v>
      </c>
      <c r="I78" s="103">
        <f>(D78*G78)</f>
        <v>0</v>
      </c>
    </row>
    <row r="79" spans="1:9" ht="8.1" customHeight="1" x14ac:dyDescent="0.3">
      <c r="A79" s="99"/>
      <c r="B79" s="55"/>
      <c r="C79" s="54"/>
      <c r="D79" s="100"/>
      <c r="F79" s="102"/>
      <c r="G79" s="103"/>
      <c r="H79" s="103"/>
      <c r="I79" s="103"/>
    </row>
    <row r="80" spans="1:9" ht="131.25" customHeight="1" x14ac:dyDescent="0.3">
      <c r="A80" s="99">
        <v>40</v>
      </c>
      <c r="B80" s="55" t="s">
        <v>325</v>
      </c>
      <c r="C80" s="54" t="s">
        <v>513</v>
      </c>
      <c r="D80" s="100">
        <v>1</v>
      </c>
      <c r="E80" s="101" t="s">
        <v>16</v>
      </c>
      <c r="F80" s="102"/>
      <c r="G80" s="103"/>
      <c r="H80" s="103">
        <f>(D80*F80)</f>
        <v>0</v>
      </c>
      <c r="I80" s="103">
        <f>(D80*G80)</f>
        <v>0</v>
      </c>
    </row>
    <row r="81" spans="1:9" ht="8.1" customHeight="1" x14ac:dyDescent="0.3">
      <c r="A81" s="99"/>
      <c r="B81" s="55"/>
      <c r="C81" s="54"/>
      <c r="D81" s="100"/>
      <c r="F81" s="102"/>
      <c r="G81" s="103"/>
      <c r="H81" s="103"/>
      <c r="I81" s="103"/>
    </row>
    <row r="82" spans="1:9" ht="93.75" customHeight="1" x14ac:dyDescent="0.3">
      <c r="A82" s="99">
        <v>41</v>
      </c>
      <c r="B82" s="55" t="s">
        <v>326</v>
      </c>
      <c r="C82" s="54" t="s">
        <v>327</v>
      </c>
      <c r="D82" s="100">
        <v>1</v>
      </c>
      <c r="E82" s="101" t="s">
        <v>16</v>
      </c>
      <c r="F82" s="102"/>
      <c r="G82" s="103"/>
      <c r="H82" s="103">
        <f>(D82*F82)</f>
        <v>0</v>
      </c>
      <c r="I82" s="103">
        <f>(D82*G82)</f>
        <v>0</v>
      </c>
    </row>
    <row r="83" spans="1:9" ht="8.1" customHeight="1" x14ac:dyDescent="0.3">
      <c r="A83" s="99"/>
      <c r="B83" s="55"/>
      <c r="C83" s="54"/>
      <c r="D83" s="100"/>
      <c r="F83" s="102"/>
      <c r="G83" s="103"/>
      <c r="H83" s="103"/>
      <c r="I83" s="103"/>
    </row>
    <row r="84" spans="1:9" ht="32.25" customHeight="1" x14ac:dyDescent="0.3">
      <c r="A84" s="99">
        <v>42</v>
      </c>
      <c r="B84" s="55" t="s">
        <v>328</v>
      </c>
      <c r="C84" s="54" t="s">
        <v>329</v>
      </c>
      <c r="D84" s="100">
        <v>1</v>
      </c>
      <c r="E84" s="101" t="s">
        <v>16</v>
      </c>
      <c r="F84" s="102"/>
      <c r="G84" s="103"/>
      <c r="H84" s="103">
        <f>(D84*F84)</f>
        <v>0</v>
      </c>
      <c r="I84" s="103">
        <f>(D84*G84)</f>
        <v>0</v>
      </c>
    </row>
    <row r="85" spans="1:9" ht="8.1" customHeight="1" x14ac:dyDescent="0.3">
      <c r="A85" s="99"/>
      <c r="B85" s="55"/>
      <c r="C85" s="54"/>
      <c r="D85" s="100"/>
      <c r="F85" s="102"/>
      <c r="G85" s="103"/>
      <c r="H85" s="103"/>
      <c r="I85" s="103"/>
    </row>
    <row r="86" spans="1:9" ht="133.5" customHeight="1" x14ac:dyDescent="0.3">
      <c r="A86" s="99">
        <v>43</v>
      </c>
      <c r="B86" s="55"/>
      <c r="C86" s="54" t="s">
        <v>514</v>
      </c>
      <c r="D86" s="100">
        <v>20</v>
      </c>
      <c r="E86" s="101" t="s">
        <v>33</v>
      </c>
      <c r="F86" s="102"/>
      <c r="G86" s="103"/>
      <c r="H86" s="103">
        <f>(D86*F86)</f>
        <v>0</v>
      </c>
      <c r="I86" s="103">
        <f>(D86*G86)</f>
        <v>0</v>
      </c>
    </row>
    <row r="87" spans="1:9" ht="8.1" customHeight="1" x14ac:dyDescent="0.3">
      <c r="A87" s="99"/>
      <c r="B87" s="55"/>
      <c r="C87" s="54"/>
      <c r="D87" s="100"/>
      <c r="F87" s="102"/>
      <c r="G87" s="103"/>
      <c r="H87" s="103"/>
      <c r="I87" s="103"/>
    </row>
    <row r="88" spans="1:9" ht="44.25" customHeight="1" x14ac:dyDescent="0.3">
      <c r="A88" s="99">
        <v>44</v>
      </c>
      <c r="B88" s="55" t="s">
        <v>273</v>
      </c>
      <c r="C88" s="54" t="s">
        <v>330</v>
      </c>
      <c r="D88" s="100">
        <v>1</v>
      </c>
      <c r="E88" s="101" t="s">
        <v>227</v>
      </c>
      <c r="F88" s="102"/>
      <c r="G88" s="103"/>
      <c r="H88" s="103">
        <f>(D88*F88)</f>
        <v>0</v>
      </c>
      <c r="I88" s="103">
        <f>(D88*G88)</f>
        <v>0</v>
      </c>
    </row>
    <row r="89" spans="1:9" ht="8.1" customHeight="1" x14ac:dyDescent="0.3">
      <c r="A89" s="99"/>
      <c r="B89" s="55"/>
      <c r="C89" s="54"/>
      <c r="D89" s="100"/>
      <c r="F89" s="102"/>
      <c r="G89" s="103"/>
      <c r="H89" s="103"/>
      <c r="I89" s="103"/>
    </row>
    <row r="90" spans="1:9" ht="41.4" x14ac:dyDescent="0.3">
      <c r="A90" s="99">
        <v>45</v>
      </c>
      <c r="B90" s="55" t="s">
        <v>331</v>
      </c>
      <c r="C90" s="54" t="s">
        <v>332</v>
      </c>
      <c r="D90" s="100">
        <v>5</v>
      </c>
      <c r="E90" s="101" t="s">
        <v>16</v>
      </c>
      <c r="F90" s="102"/>
      <c r="G90" s="103"/>
      <c r="H90" s="103">
        <f>(D90*F90)</f>
        <v>0</v>
      </c>
      <c r="I90" s="103">
        <f>(D90*G90)</f>
        <v>0</v>
      </c>
    </row>
    <row r="91" spans="1:9" ht="8.1" customHeight="1" x14ac:dyDescent="0.3">
      <c r="A91" s="99"/>
      <c r="B91" s="55"/>
      <c r="C91" s="54"/>
      <c r="D91" s="100"/>
      <c r="F91" s="102"/>
      <c r="G91" s="103"/>
      <c r="H91" s="103"/>
      <c r="I91" s="103"/>
    </row>
    <row r="92" spans="1:9" ht="40.5" customHeight="1" x14ac:dyDescent="0.3">
      <c r="A92" s="99">
        <v>46</v>
      </c>
      <c r="B92" s="55" t="s">
        <v>333</v>
      </c>
      <c r="C92" s="54" t="s">
        <v>334</v>
      </c>
      <c r="D92" s="100">
        <v>1</v>
      </c>
      <c r="E92" s="101" t="s">
        <v>16</v>
      </c>
      <c r="F92" s="102"/>
      <c r="G92" s="103"/>
      <c r="H92" s="103">
        <f>(D92*F92)</f>
        <v>0</v>
      </c>
      <c r="I92" s="103">
        <f>(D92*G92)</f>
        <v>0</v>
      </c>
    </row>
    <row r="93" spans="1:9" ht="8.1" customHeight="1" x14ac:dyDescent="0.3">
      <c r="A93" s="99"/>
      <c r="B93" s="55"/>
      <c r="C93" s="54"/>
      <c r="D93" s="100"/>
      <c r="F93" s="102"/>
      <c r="G93" s="103"/>
      <c r="H93" s="103"/>
      <c r="I93" s="103"/>
    </row>
    <row r="94" spans="1:9" ht="28.5" customHeight="1" x14ac:dyDescent="0.3">
      <c r="A94" s="99">
        <v>47</v>
      </c>
      <c r="B94" s="55" t="s">
        <v>335</v>
      </c>
      <c r="C94" s="54" t="s">
        <v>510</v>
      </c>
      <c r="D94" s="100">
        <v>1</v>
      </c>
      <c r="E94" s="101" t="s">
        <v>16</v>
      </c>
      <c r="F94" s="102"/>
      <c r="G94" s="103"/>
      <c r="H94" s="103">
        <f>(D94*F94)</f>
        <v>0</v>
      </c>
      <c r="I94" s="103">
        <f>(D94*G94)</f>
        <v>0</v>
      </c>
    </row>
    <row r="95" spans="1:9" ht="8.1" customHeight="1" x14ac:dyDescent="0.3">
      <c r="A95" s="99"/>
      <c r="B95" s="55"/>
      <c r="C95" s="54"/>
      <c r="D95" s="100"/>
      <c r="F95" s="102"/>
      <c r="G95" s="103"/>
      <c r="H95" s="103"/>
      <c r="I95" s="103"/>
    </row>
    <row r="96" spans="1:9" ht="53.25" customHeight="1" x14ac:dyDescent="0.3">
      <c r="A96" s="99">
        <v>48</v>
      </c>
      <c r="B96" s="55" t="s">
        <v>336</v>
      </c>
      <c r="C96" s="54" t="s">
        <v>337</v>
      </c>
      <c r="D96" s="100">
        <v>1</v>
      </c>
      <c r="E96" s="101" t="s">
        <v>16</v>
      </c>
      <c r="F96" s="102"/>
      <c r="G96" s="103"/>
      <c r="H96" s="103">
        <f>(D96*F96)</f>
        <v>0</v>
      </c>
      <c r="I96" s="103">
        <f>(D96*G96)</f>
        <v>0</v>
      </c>
    </row>
    <row r="97" spans="1:9" ht="8.1" customHeight="1" x14ac:dyDescent="0.3">
      <c r="A97" s="99"/>
      <c r="B97" s="55"/>
      <c r="C97" s="54"/>
      <c r="D97" s="100"/>
      <c r="F97" s="102"/>
      <c r="G97" s="103"/>
      <c r="H97" s="103"/>
      <c r="I97" s="103"/>
    </row>
    <row r="98" spans="1:9" ht="27.6" x14ac:dyDescent="0.3">
      <c r="A98" s="99">
        <v>49</v>
      </c>
      <c r="B98" s="55" t="s">
        <v>338</v>
      </c>
      <c r="C98" s="54" t="s">
        <v>339</v>
      </c>
      <c r="D98" s="100">
        <v>1</v>
      </c>
      <c r="E98" s="101" t="s">
        <v>16</v>
      </c>
      <c r="F98" s="102"/>
      <c r="G98" s="103"/>
      <c r="H98" s="103">
        <f>(D98*F98)</f>
        <v>0</v>
      </c>
      <c r="I98" s="103">
        <f>(D98*G98)</f>
        <v>0</v>
      </c>
    </row>
    <row r="99" spans="1:9" ht="8.1" customHeight="1" x14ac:dyDescent="0.3">
      <c r="A99" s="99"/>
      <c r="B99" s="55"/>
      <c r="C99" s="54"/>
      <c r="D99" s="100"/>
      <c r="F99" s="102"/>
      <c r="G99" s="103"/>
      <c r="H99" s="103"/>
      <c r="I99" s="103"/>
    </row>
    <row r="100" spans="1:9" ht="27.6" x14ac:dyDescent="0.3">
      <c r="A100" s="99">
        <v>50</v>
      </c>
      <c r="B100" s="55" t="s">
        <v>340</v>
      </c>
      <c r="C100" s="54" t="s">
        <v>341</v>
      </c>
      <c r="D100" s="100">
        <v>1</v>
      </c>
      <c r="E100" s="101" t="s">
        <v>16</v>
      </c>
      <c r="F100" s="102"/>
      <c r="G100" s="103"/>
      <c r="H100" s="103">
        <f>(D100*F100)</f>
        <v>0</v>
      </c>
      <c r="I100" s="103">
        <f>(D100*G100)</f>
        <v>0</v>
      </c>
    </row>
    <row r="101" spans="1:9" ht="8.1" customHeight="1" x14ac:dyDescent="0.3">
      <c r="A101" s="99"/>
      <c r="B101" s="55"/>
      <c r="C101" s="54"/>
      <c r="D101" s="100"/>
      <c r="F101" s="102"/>
      <c r="G101" s="103"/>
      <c r="H101" s="103"/>
      <c r="I101" s="103"/>
    </row>
    <row r="102" spans="1:9" ht="27.6" x14ac:dyDescent="0.3">
      <c r="A102" s="99">
        <v>51</v>
      </c>
      <c r="B102" s="55" t="s">
        <v>342</v>
      </c>
      <c r="C102" s="54" t="s">
        <v>343</v>
      </c>
      <c r="D102" s="100">
        <v>1</v>
      </c>
      <c r="E102" s="101" t="s">
        <v>16</v>
      </c>
      <c r="F102" s="102"/>
      <c r="G102" s="103"/>
      <c r="H102" s="103">
        <f>(D102*F102)</f>
        <v>0</v>
      </c>
      <c r="I102" s="103">
        <f>(D102*G102)</f>
        <v>0</v>
      </c>
    </row>
    <row r="103" spans="1:9" ht="8.1" customHeight="1" x14ac:dyDescent="0.3">
      <c r="A103" s="99"/>
      <c r="B103" s="55"/>
      <c r="C103" s="54"/>
      <c r="D103" s="100"/>
      <c r="F103" s="102"/>
      <c r="G103" s="103"/>
      <c r="H103" s="103"/>
      <c r="I103" s="103"/>
    </row>
    <row r="104" spans="1:9" ht="40.5" customHeight="1" x14ac:dyDescent="0.3">
      <c r="A104" s="99">
        <v>52</v>
      </c>
      <c r="B104" s="55" t="s">
        <v>526</v>
      </c>
      <c r="C104" s="54" t="s">
        <v>527</v>
      </c>
      <c r="D104" s="100">
        <v>1</v>
      </c>
      <c r="E104" s="101" t="s">
        <v>16</v>
      </c>
      <c r="F104" s="102"/>
      <c r="G104" s="103"/>
      <c r="H104" s="103">
        <f>(D104*F104)</f>
        <v>0</v>
      </c>
      <c r="I104" s="103">
        <f>(D104*G104)</f>
        <v>0</v>
      </c>
    </row>
    <row r="105" spans="1:9" ht="8.1" customHeight="1" x14ac:dyDescent="0.3">
      <c r="A105" s="99"/>
      <c r="B105" s="55"/>
      <c r="C105" s="54"/>
      <c r="D105" s="100"/>
      <c r="F105" s="102"/>
      <c r="G105" s="103"/>
      <c r="H105" s="103"/>
      <c r="I105" s="103"/>
    </row>
    <row r="106" spans="1:9" ht="40.5" customHeight="1" x14ac:dyDescent="0.3">
      <c r="A106" s="99">
        <v>53</v>
      </c>
      <c r="B106" s="55" t="s">
        <v>150</v>
      </c>
      <c r="C106" s="54" t="s">
        <v>151</v>
      </c>
      <c r="D106" s="100">
        <v>1</v>
      </c>
      <c r="E106" s="101" t="s">
        <v>16</v>
      </c>
      <c r="F106" s="102"/>
      <c r="G106" s="103"/>
      <c r="H106" s="103">
        <f>(D106*F106)</f>
        <v>0</v>
      </c>
      <c r="I106" s="103">
        <f>(D106*G106)</f>
        <v>0</v>
      </c>
    </row>
    <row r="107" spans="1:9" ht="8.1" customHeight="1" x14ac:dyDescent="0.3">
      <c r="A107" s="99"/>
      <c r="B107" s="55"/>
      <c r="C107" s="54"/>
      <c r="D107" s="100"/>
      <c r="F107" s="102"/>
      <c r="G107" s="103"/>
      <c r="H107" s="103"/>
      <c r="I107" s="103"/>
    </row>
    <row r="108" spans="1:9" s="53" customFormat="1" ht="14.4" x14ac:dyDescent="0.3">
      <c r="A108" s="94"/>
      <c r="B108" s="106"/>
      <c r="C108" s="5" t="s">
        <v>105</v>
      </c>
      <c r="D108" s="95"/>
      <c r="E108" s="95"/>
      <c r="F108" s="95"/>
      <c r="G108" s="95"/>
      <c r="H108" s="6">
        <f>SUM(H2:H106)</f>
        <v>0</v>
      </c>
      <c r="I108" s="6">
        <f>SUM(I2:I106)</f>
        <v>0</v>
      </c>
    </row>
  </sheetData>
  <pageMargins left="0.23622047244094491" right="0.23622047244094491" top="0.70866141732283472" bottom="0.70866141732283472" header="0.43307086614173229" footer="0.43307086614173229"/>
  <pageSetup paperSize="9" orientation="portrait" r:id="rId1"/>
  <headerFooter>
    <oddHeader>&amp;L&amp;"-,Félkövér"&amp;A</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I10"/>
  <sheetViews>
    <sheetView view="pageBreakPreview" zoomScaleNormal="100" zoomScaleSheetLayoutView="100" workbookViewId="0">
      <selection activeCell="I8" sqref="I8"/>
    </sheetView>
  </sheetViews>
  <sheetFormatPr defaultColWidth="9.109375" defaultRowHeight="13.8" x14ac:dyDescent="0.3"/>
  <cols>
    <col min="1" max="1" width="4.33203125" style="42" customWidth="1"/>
    <col min="2" max="2" width="9.6640625" style="43" customWidth="1"/>
    <col min="3" max="3" width="32.6640625" style="43" customWidth="1"/>
    <col min="4" max="4" width="6.6640625" style="44" customWidth="1"/>
    <col min="5" max="5" width="6.6640625" style="43" customWidth="1"/>
    <col min="6" max="7" width="8.6640625" style="44" customWidth="1"/>
    <col min="8" max="9" width="10.6640625" style="44" customWidth="1"/>
    <col min="10" max="16384" width="9.109375" style="43"/>
  </cols>
  <sheetData>
    <row r="1" spans="1:9" s="41" customFormat="1" ht="27.6" x14ac:dyDescent="0.3">
      <c r="A1" s="38" t="s">
        <v>3</v>
      </c>
      <c r="B1" s="39" t="s">
        <v>4</v>
      </c>
      <c r="C1" s="39" t="s">
        <v>5</v>
      </c>
      <c r="D1" s="40" t="s">
        <v>6</v>
      </c>
      <c r="E1" s="39" t="s">
        <v>7</v>
      </c>
      <c r="F1" s="40" t="s">
        <v>8</v>
      </c>
      <c r="G1" s="40" t="s">
        <v>9</v>
      </c>
      <c r="H1" s="40" t="s">
        <v>10</v>
      </c>
      <c r="I1" s="40" t="s">
        <v>11</v>
      </c>
    </row>
    <row r="2" spans="1:9" ht="55.2" x14ac:dyDescent="0.3">
      <c r="A2" s="42">
        <v>1</v>
      </c>
      <c r="B2" s="43" t="s">
        <v>12</v>
      </c>
      <c r="C2" s="43" t="s">
        <v>14</v>
      </c>
      <c r="D2" s="77">
        <v>15</v>
      </c>
      <c r="E2" s="78" t="s">
        <v>13</v>
      </c>
      <c r="F2" s="71"/>
      <c r="G2" s="71"/>
      <c r="H2" s="71">
        <f>ROUND(D2*F2, 0)</f>
        <v>0</v>
      </c>
      <c r="I2" s="71">
        <f>ROUND(D2*G2, 0)</f>
        <v>0</v>
      </c>
    </row>
    <row r="3" spans="1:9" ht="8.1" customHeight="1" x14ac:dyDescent="0.3">
      <c r="D3" s="77"/>
      <c r="E3" s="78"/>
      <c r="F3" s="71"/>
      <c r="G3" s="71"/>
      <c r="H3" s="71"/>
      <c r="I3" s="71"/>
    </row>
    <row r="4" spans="1:9" ht="41.4" x14ac:dyDescent="0.3">
      <c r="A4" s="42">
        <v>2</v>
      </c>
      <c r="B4" s="43" t="s">
        <v>15</v>
      </c>
      <c r="C4" s="43" t="s">
        <v>17</v>
      </c>
      <c r="D4" s="77">
        <v>3</v>
      </c>
      <c r="E4" s="78" t="s">
        <v>16</v>
      </c>
      <c r="F4" s="71"/>
      <c r="G4" s="71"/>
      <c r="H4" s="71">
        <f>ROUND(D4*F4, 0)</f>
        <v>0</v>
      </c>
      <c r="I4" s="71">
        <f>ROUND(D4*G4, 0)</f>
        <v>0</v>
      </c>
    </row>
    <row r="5" spans="1:9" ht="8.1" customHeight="1" x14ac:dyDescent="0.3">
      <c r="D5" s="77"/>
      <c r="E5" s="78"/>
      <c r="F5" s="71"/>
      <c r="G5" s="71"/>
      <c r="H5" s="71"/>
      <c r="I5" s="71"/>
    </row>
    <row r="6" spans="1:9" ht="41.4" x14ac:dyDescent="0.3">
      <c r="A6" s="42">
        <v>3</v>
      </c>
      <c r="B6" s="43" t="s">
        <v>18</v>
      </c>
      <c r="C6" s="43" t="s">
        <v>19</v>
      </c>
      <c r="D6" s="77">
        <v>10</v>
      </c>
      <c r="E6" s="78" t="s">
        <v>16</v>
      </c>
      <c r="F6" s="71"/>
      <c r="G6" s="71"/>
      <c r="H6" s="71">
        <f>ROUND(D6*F6, 0)</f>
        <v>0</v>
      </c>
      <c r="I6" s="71">
        <f>ROUND(D6*G6, 0)</f>
        <v>0</v>
      </c>
    </row>
    <row r="7" spans="1:9" ht="8.1" customHeight="1" x14ac:dyDescent="0.3">
      <c r="D7" s="77"/>
      <c r="E7" s="78"/>
      <c r="F7" s="71"/>
      <c r="G7" s="71"/>
      <c r="H7" s="71"/>
      <c r="I7" s="71"/>
    </row>
    <row r="8" spans="1:9" ht="55.2" x14ac:dyDescent="0.3">
      <c r="A8" s="42">
        <v>4</v>
      </c>
      <c r="B8" s="43" t="s">
        <v>20</v>
      </c>
      <c r="C8" s="43" t="s">
        <v>21</v>
      </c>
      <c r="D8" s="77">
        <v>40</v>
      </c>
      <c r="E8" s="78" t="s">
        <v>13</v>
      </c>
      <c r="F8" s="71"/>
      <c r="G8" s="71"/>
      <c r="H8" s="71">
        <f>ROUND(D8*F8, 0)</f>
        <v>0</v>
      </c>
      <c r="I8" s="71">
        <f>ROUND(D8*G8, 0)</f>
        <v>0</v>
      </c>
    </row>
    <row r="9" spans="1:9" ht="8.1" customHeight="1" x14ac:dyDescent="0.3">
      <c r="D9" s="77"/>
      <c r="E9" s="78"/>
      <c r="F9" s="45"/>
      <c r="G9" s="45"/>
      <c r="H9" s="45"/>
      <c r="I9" s="45"/>
    </row>
    <row r="10" spans="1:9" s="49" customFormat="1" ht="14.4" x14ac:dyDescent="0.3">
      <c r="A10" s="46"/>
      <c r="B10" s="47"/>
      <c r="C10" s="47" t="s">
        <v>22</v>
      </c>
      <c r="D10" s="79"/>
      <c r="E10" s="80"/>
      <c r="F10" s="48"/>
      <c r="G10" s="48"/>
      <c r="H10" s="48">
        <f>ROUND(SUM(H2:H9),0)</f>
        <v>0</v>
      </c>
      <c r="I10" s="48">
        <f>ROUND(SUM(I2:I9),0)</f>
        <v>0</v>
      </c>
    </row>
  </sheetData>
  <pageMargins left="0.23622047244094491" right="0.23622047244094491" top="0.70866141732283472" bottom="0.70866141732283472" header="0.43307086614173229" footer="0.43307086614173229"/>
  <pageSetup paperSize="9"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I4"/>
  <sheetViews>
    <sheetView view="pageBreakPreview" zoomScaleNormal="100" zoomScaleSheetLayoutView="100" workbookViewId="0">
      <selection activeCell="C2" sqref="C2"/>
    </sheetView>
  </sheetViews>
  <sheetFormatPr defaultColWidth="9.109375" defaultRowHeight="13.8" x14ac:dyDescent="0.3"/>
  <cols>
    <col min="1" max="1" width="4.33203125" style="54" customWidth="1"/>
    <col min="2" max="2" width="9.6640625" style="55" customWidth="1"/>
    <col min="3" max="3" width="32.6640625" style="55" customWidth="1"/>
    <col min="4" max="4" width="6.6640625" style="56" customWidth="1"/>
    <col min="5" max="5" width="6.6640625" style="55" customWidth="1"/>
    <col min="6" max="7" width="8.6640625" style="56" customWidth="1"/>
    <col min="8" max="9" width="10.6640625" style="56" customWidth="1"/>
    <col min="10" max="16384" width="9.109375" style="55"/>
  </cols>
  <sheetData>
    <row r="1" spans="1:9" s="53" customFormat="1" ht="27.6" x14ac:dyDescent="0.3">
      <c r="A1" s="50" t="s">
        <v>3</v>
      </c>
      <c r="B1" s="51" t="s">
        <v>4</v>
      </c>
      <c r="C1" s="51" t="s">
        <v>5</v>
      </c>
      <c r="D1" s="52" t="s">
        <v>6</v>
      </c>
      <c r="E1" s="51" t="s">
        <v>7</v>
      </c>
      <c r="F1" s="52" t="s">
        <v>8</v>
      </c>
      <c r="G1" s="52" t="s">
        <v>9</v>
      </c>
      <c r="H1" s="52" t="s">
        <v>10</v>
      </c>
      <c r="I1" s="52" t="s">
        <v>11</v>
      </c>
    </row>
    <row r="2" spans="1:9" ht="69" x14ac:dyDescent="0.3">
      <c r="A2" s="54">
        <v>1</v>
      </c>
      <c r="B2" s="55" t="s">
        <v>24</v>
      </c>
      <c r="C2" s="55" t="s">
        <v>25</v>
      </c>
      <c r="D2" s="81">
        <v>12</v>
      </c>
      <c r="E2" s="82" t="s">
        <v>13</v>
      </c>
      <c r="F2" s="74"/>
      <c r="G2" s="74"/>
      <c r="H2" s="74">
        <f>ROUND(D2*F2, 0)</f>
        <v>0</v>
      </c>
      <c r="I2" s="74">
        <f>ROUND(D2*G2, 0)</f>
        <v>0</v>
      </c>
    </row>
    <row r="3" spans="1:9" ht="8.1" customHeight="1" x14ac:dyDescent="0.3">
      <c r="D3" s="81"/>
      <c r="E3" s="82"/>
      <c r="F3" s="74"/>
      <c r="G3" s="74"/>
      <c r="H3" s="74"/>
      <c r="I3" s="74"/>
    </row>
    <row r="4" spans="1:9" s="60" customFormat="1" ht="14.4" x14ac:dyDescent="0.3">
      <c r="A4" s="57"/>
      <c r="B4" s="58"/>
      <c r="C4" s="58" t="s">
        <v>22</v>
      </c>
      <c r="D4" s="83"/>
      <c r="E4" s="84"/>
      <c r="F4" s="75"/>
      <c r="G4" s="75"/>
      <c r="H4" s="75">
        <f>ROUND(SUM(H2:H3),0)</f>
        <v>0</v>
      </c>
      <c r="I4" s="75">
        <f>ROUND(SUM(I2:I3),0)</f>
        <v>0</v>
      </c>
    </row>
  </sheetData>
  <pageMargins left="0.23622047244094491" right="0.23622047244094491" top="0.70866141732283472" bottom="0.70866141732283472" header="0.43307086614173229" footer="0.43307086614173229"/>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I14"/>
  <sheetViews>
    <sheetView view="pageBreakPreview" zoomScaleNormal="100" zoomScaleSheetLayoutView="100" workbookViewId="0">
      <selection activeCell="H8" sqref="H8"/>
    </sheetView>
  </sheetViews>
  <sheetFormatPr defaultColWidth="9.109375" defaultRowHeight="13.8" x14ac:dyDescent="0.3"/>
  <cols>
    <col min="1" max="1" width="4.33203125" style="54" customWidth="1"/>
    <col min="2" max="2" width="9.33203125" style="55" customWidth="1"/>
    <col min="3" max="3" width="32.6640625" style="55" customWidth="1"/>
    <col min="4" max="4" width="6.6640625" style="56" customWidth="1"/>
    <col min="5" max="5" width="6.6640625" style="55" customWidth="1"/>
    <col min="6" max="7" width="8.33203125" style="56" customWidth="1"/>
    <col min="8" max="9" width="9.6640625" style="56" customWidth="1"/>
    <col min="10" max="16384" width="9.109375" style="55"/>
  </cols>
  <sheetData>
    <row r="1" spans="1:9" s="53" customFormat="1" ht="27.6" x14ac:dyDescent="0.3">
      <c r="A1" s="50" t="s">
        <v>3</v>
      </c>
      <c r="B1" s="51" t="s">
        <v>4</v>
      </c>
      <c r="C1" s="51" t="s">
        <v>5</v>
      </c>
      <c r="D1" s="52" t="s">
        <v>6</v>
      </c>
      <c r="E1" s="51" t="s">
        <v>7</v>
      </c>
      <c r="F1" s="52" t="s">
        <v>8</v>
      </c>
      <c r="G1" s="52" t="s">
        <v>9</v>
      </c>
      <c r="H1" s="52" t="s">
        <v>10</v>
      </c>
      <c r="I1" s="52" t="s">
        <v>11</v>
      </c>
    </row>
    <row r="2" spans="1:9" ht="41.4" x14ac:dyDescent="0.3">
      <c r="A2" s="54">
        <v>1</v>
      </c>
      <c r="B2" s="55" t="s">
        <v>117</v>
      </c>
      <c r="C2" s="55" t="s">
        <v>118</v>
      </c>
      <c r="D2" s="81">
        <v>70</v>
      </c>
      <c r="E2" s="82" t="s">
        <v>33</v>
      </c>
      <c r="F2" s="74"/>
      <c r="G2" s="74"/>
      <c r="H2" s="74">
        <f>ROUND(D2*F2, 0)</f>
        <v>0</v>
      </c>
      <c r="I2" s="74">
        <f>ROUND(D2*G2, 0)</f>
        <v>0</v>
      </c>
    </row>
    <row r="3" spans="1:9" ht="8.1" customHeight="1" x14ac:dyDescent="0.3">
      <c r="D3" s="81"/>
      <c r="E3" s="82"/>
      <c r="F3" s="74"/>
      <c r="G3" s="74"/>
      <c r="H3" s="74"/>
      <c r="I3" s="74"/>
    </row>
    <row r="4" spans="1:9" ht="41.4" x14ac:dyDescent="0.3">
      <c r="A4" s="54">
        <v>2</v>
      </c>
      <c r="B4" s="55" t="s">
        <v>27</v>
      </c>
      <c r="C4" s="55" t="s">
        <v>28</v>
      </c>
      <c r="D4" s="81">
        <v>7</v>
      </c>
      <c r="E4" s="82" t="s">
        <v>13</v>
      </c>
      <c r="F4" s="74"/>
      <c r="G4" s="74"/>
      <c r="H4" s="74">
        <f>ROUND(D4*F4, 0)</f>
        <v>0</v>
      </c>
      <c r="I4" s="74">
        <f>ROUND(D4*G4, 0)</f>
        <v>0</v>
      </c>
    </row>
    <row r="5" spans="1:9" ht="8.1" customHeight="1" x14ac:dyDescent="0.3">
      <c r="D5" s="81"/>
      <c r="E5" s="82"/>
      <c r="F5" s="74"/>
      <c r="G5" s="74"/>
      <c r="H5" s="74"/>
      <c r="I5" s="74"/>
    </row>
    <row r="6" spans="1:9" ht="69" x14ac:dyDescent="0.3">
      <c r="A6" s="54">
        <v>3</v>
      </c>
      <c r="B6" s="55" t="s">
        <v>29</v>
      </c>
      <c r="C6" s="55" t="s">
        <v>31</v>
      </c>
      <c r="D6" s="81">
        <v>1.1000000000000001</v>
      </c>
      <c r="E6" s="82" t="s">
        <v>30</v>
      </c>
      <c r="F6" s="74"/>
      <c r="G6" s="74"/>
      <c r="H6" s="74">
        <f>ROUND(D6*F6, 0)</f>
        <v>0</v>
      </c>
      <c r="I6" s="74">
        <f>ROUND(D6*G6, 0)</f>
        <v>0</v>
      </c>
    </row>
    <row r="7" spans="1:9" ht="8.1" customHeight="1" x14ac:dyDescent="0.3">
      <c r="D7" s="81"/>
      <c r="E7" s="82"/>
      <c r="F7" s="74"/>
      <c r="G7" s="74"/>
      <c r="H7" s="74"/>
      <c r="I7" s="74"/>
    </row>
    <row r="8" spans="1:9" ht="110.4" x14ac:dyDescent="0.3">
      <c r="A8" s="54">
        <v>4</v>
      </c>
      <c r="B8" s="55" t="s">
        <v>119</v>
      </c>
      <c r="C8" s="55" t="s">
        <v>122</v>
      </c>
      <c r="D8" s="81">
        <v>70</v>
      </c>
      <c r="E8" s="82" t="s">
        <v>33</v>
      </c>
      <c r="F8" s="74"/>
      <c r="G8" s="74"/>
      <c r="H8" s="74">
        <f>ROUND(D8*F8, 0)</f>
        <v>0</v>
      </c>
      <c r="I8" s="74">
        <f>ROUND(D8*G8, 0)</f>
        <v>0</v>
      </c>
    </row>
    <row r="9" spans="1:9" ht="8.1" customHeight="1" x14ac:dyDescent="0.3">
      <c r="D9" s="81"/>
      <c r="E9" s="82"/>
      <c r="F9" s="74"/>
      <c r="G9" s="74"/>
      <c r="H9" s="74"/>
      <c r="I9" s="74"/>
    </row>
    <row r="10" spans="1:9" ht="110.4" x14ac:dyDescent="0.3">
      <c r="A10" s="54">
        <v>5</v>
      </c>
      <c r="B10" s="55" t="s">
        <v>32</v>
      </c>
      <c r="C10" s="55" t="s">
        <v>121</v>
      </c>
      <c r="D10" s="81">
        <v>12.5</v>
      </c>
      <c r="E10" s="82" t="s">
        <v>33</v>
      </c>
      <c r="F10" s="74"/>
      <c r="G10" s="74"/>
      <c r="H10" s="74">
        <f>ROUND(D10*F10, 0)</f>
        <v>0</v>
      </c>
      <c r="I10" s="74">
        <f>ROUND(D10*G10, 0)</f>
        <v>0</v>
      </c>
    </row>
    <row r="11" spans="1:9" ht="8.1" customHeight="1" x14ac:dyDescent="0.3">
      <c r="D11" s="81"/>
      <c r="E11" s="82"/>
      <c r="F11" s="74"/>
      <c r="G11" s="74"/>
      <c r="H11" s="74"/>
      <c r="I11" s="74"/>
    </row>
    <row r="12" spans="1:9" ht="82.8" x14ac:dyDescent="0.3">
      <c r="A12" s="54">
        <v>6</v>
      </c>
      <c r="B12" s="55" t="s">
        <v>32</v>
      </c>
      <c r="C12" s="55" t="s">
        <v>123</v>
      </c>
      <c r="D12" s="81">
        <v>7</v>
      </c>
      <c r="E12" s="82" t="s">
        <v>33</v>
      </c>
      <c r="F12" s="74"/>
      <c r="G12" s="74"/>
      <c r="H12" s="74">
        <f>ROUND(D12*F12, 0)</f>
        <v>0</v>
      </c>
      <c r="I12" s="74">
        <f>ROUND(D12*G12, 0)</f>
        <v>0</v>
      </c>
    </row>
    <row r="13" spans="1:9" ht="8.1" customHeight="1" x14ac:dyDescent="0.3">
      <c r="D13" s="81"/>
      <c r="E13" s="82"/>
      <c r="F13" s="74"/>
      <c r="G13" s="74"/>
      <c r="H13" s="74"/>
      <c r="I13" s="74"/>
    </row>
    <row r="14" spans="1:9" s="60" customFormat="1" ht="14.4" x14ac:dyDescent="0.3">
      <c r="A14" s="57"/>
      <c r="B14" s="58"/>
      <c r="C14" s="58" t="s">
        <v>22</v>
      </c>
      <c r="D14" s="83"/>
      <c r="E14" s="84"/>
      <c r="F14" s="75"/>
      <c r="G14" s="75"/>
      <c r="H14" s="75">
        <f>ROUND(SUM(H2:H13),0)</f>
        <v>0</v>
      </c>
      <c r="I14" s="75">
        <f>ROUND(SUM(I2:I13),0)</f>
        <v>0</v>
      </c>
    </row>
  </sheetData>
  <pageMargins left="0.23622047244094491" right="0.23622047244094491" top="0.70866141732283472" bottom="0.70866141732283472" header="0.43307086614173229" footer="0.43307086614173229"/>
  <pageSetup paperSize="9" orientation="portrait" horizontalDpi="300" verticalDpi="300" r:id="rId1"/>
  <headerFooter>
    <oddHeader>&amp;L&amp;"-,Félkövér"&amp;A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I6"/>
  <sheetViews>
    <sheetView view="pageBreakPreview" zoomScaleNormal="100" zoomScaleSheetLayoutView="100" workbookViewId="0">
      <selection activeCell="F4" sqref="F4"/>
    </sheetView>
  </sheetViews>
  <sheetFormatPr defaultColWidth="9.109375" defaultRowHeight="13.8" x14ac:dyDescent="0.3"/>
  <cols>
    <col min="1" max="1" width="4.33203125" style="54" customWidth="1"/>
    <col min="2" max="2" width="9.6640625" style="55" customWidth="1"/>
    <col min="3" max="3" width="32.6640625" style="55" customWidth="1"/>
    <col min="4" max="4" width="6.6640625" style="56" customWidth="1"/>
    <col min="5" max="5" width="6.6640625" style="55" customWidth="1"/>
    <col min="6" max="6" width="8.6640625" style="56" customWidth="1"/>
    <col min="7" max="7" width="9.6640625" style="56" customWidth="1"/>
    <col min="8" max="9" width="10.6640625" style="56" customWidth="1"/>
    <col min="10" max="16384" width="9.109375" style="55"/>
  </cols>
  <sheetData>
    <row r="1" spans="1:9" s="53" customFormat="1" ht="27.6" x14ac:dyDescent="0.3">
      <c r="A1" s="50" t="s">
        <v>3</v>
      </c>
      <c r="B1" s="51" t="s">
        <v>4</v>
      </c>
      <c r="C1" s="51" t="s">
        <v>5</v>
      </c>
      <c r="D1" s="52" t="s">
        <v>6</v>
      </c>
      <c r="E1" s="51" t="s">
        <v>7</v>
      </c>
      <c r="F1" s="52" t="s">
        <v>8</v>
      </c>
      <c r="G1" s="52" t="s">
        <v>9</v>
      </c>
      <c r="H1" s="52" t="s">
        <v>10</v>
      </c>
      <c r="I1" s="52" t="s">
        <v>11</v>
      </c>
    </row>
    <row r="2" spans="1:9" ht="69" x14ac:dyDescent="0.3">
      <c r="A2" s="54">
        <v>1</v>
      </c>
      <c r="B2" s="55" t="s">
        <v>35</v>
      </c>
      <c r="C2" s="55" t="s">
        <v>36</v>
      </c>
      <c r="D2" s="81">
        <v>0.52</v>
      </c>
      <c r="E2" s="82" t="s">
        <v>30</v>
      </c>
      <c r="F2" s="74"/>
      <c r="G2" s="74"/>
      <c r="H2" s="74">
        <f>ROUND(D2*F2, 0)</f>
        <v>0</v>
      </c>
      <c r="I2" s="74">
        <f>ROUND(D2*G2, 0)</f>
        <v>0</v>
      </c>
    </row>
    <row r="3" spans="1:9" ht="8.1" customHeight="1" x14ac:dyDescent="0.3">
      <c r="D3" s="81"/>
      <c r="E3" s="82"/>
      <c r="F3" s="74"/>
      <c r="G3" s="74"/>
      <c r="H3" s="74"/>
      <c r="I3" s="74"/>
    </row>
    <row r="4" spans="1:9" ht="82.8" x14ac:dyDescent="0.3">
      <c r="A4" s="54">
        <v>2</v>
      </c>
      <c r="B4" s="55" t="s">
        <v>37</v>
      </c>
      <c r="C4" s="55" t="s">
        <v>38</v>
      </c>
      <c r="D4" s="81">
        <v>0.34</v>
      </c>
      <c r="E4" s="82" t="s">
        <v>30</v>
      </c>
      <c r="F4" s="74"/>
      <c r="G4" s="74"/>
      <c r="H4" s="74">
        <f>ROUND(D4*F4, 0)</f>
        <v>0</v>
      </c>
      <c r="I4" s="74">
        <f>ROUND(D4*G4, 0)</f>
        <v>0</v>
      </c>
    </row>
    <row r="5" spans="1:9" ht="8.1" customHeight="1" x14ac:dyDescent="0.3">
      <c r="D5" s="81"/>
      <c r="E5" s="82"/>
      <c r="F5" s="74"/>
      <c r="G5" s="74"/>
      <c r="H5" s="74"/>
      <c r="I5" s="74"/>
    </row>
    <row r="6" spans="1:9" s="60" customFormat="1" ht="14.4" x14ac:dyDescent="0.3">
      <c r="A6" s="57"/>
      <c r="B6" s="58"/>
      <c r="C6" s="58" t="s">
        <v>22</v>
      </c>
      <c r="D6" s="83"/>
      <c r="E6" s="84"/>
      <c r="F6" s="75"/>
      <c r="G6" s="75"/>
      <c r="H6" s="75">
        <f>ROUND(SUM(H2:H5),0)</f>
        <v>0</v>
      </c>
      <c r="I6" s="75">
        <f>ROUND(SUM(I2:I5),0)</f>
        <v>0</v>
      </c>
    </row>
  </sheetData>
  <pageMargins left="0.23622047244094491" right="0.23622047244094491" top="0.70866141732283472" bottom="0.70866141732283472" header="0.43307086614173229" footer="0.43307086614173229"/>
  <pageSetup paperSize="9" scale="99" orientation="portrait"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I6"/>
  <sheetViews>
    <sheetView view="pageBreakPreview" zoomScaleNormal="100" zoomScaleSheetLayoutView="100" workbookViewId="0">
      <selection activeCell="F2" sqref="F2"/>
    </sheetView>
  </sheetViews>
  <sheetFormatPr defaultColWidth="9.109375" defaultRowHeight="13.8" x14ac:dyDescent="0.3"/>
  <cols>
    <col min="1" max="1" width="4.33203125" style="54" customWidth="1"/>
    <col min="2" max="2" width="9.33203125" style="55" customWidth="1"/>
    <col min="3" max="3" width="32.6640625" style="55" customWidth="1"/>
    <col min="4" max="4" width="6.6640625" style="56" customWidth="1"/>
    <col min="5" max="5" width="6.6640625" style="55" customWidth="1"/>
    <col min="6" max="7" width="8.33203125" style="56" customWidth="1"/>
    <col min="8" max="9" width="9.6640625" style="56" customWidth="1"/>
    <col min="10" max="16384" width="9.109375" style="55"/>
  </cols>
  <sheetData>
    <row r="1" spans="1:9" s="53" customFormat="1" ht="27.6" x14ac:dyDescent="0.3">
      <c r="A1" s="50" t="s">
        <v>3</v>
      </c>
      <c r="B1" s="51" t="s">
        <v>4</v>
      </c>
      <c r="C1" s="51" t="s">
        <v>5</v>
      </c>
      <c r="D1" s="52" t="s">
        <v>6</v>
      </c>
      <c r="E1" s="51" t="s">
        <v>7</v>
      </c>
      <c r="F1" s="52" t="s">
        <v>8</v>
      </c>
      <c r="G1" s="52" t="s">
        <v>9</v>
      </c>
      <c r="H1" s="52" t="s">
        <v>10</v>
      </c>
      <c r="I1" s="52" t="s">
        <v>11</v>
      </c>
    </row>
    <row r="2" spans="1:9" ht="82.8" x14ac:dyDescent="0.3">
      <c r="A2" s="54">
        <v>1</v>
      </c>
      <c r="B2" s="55" t="s">
        <v>40</v>
      </c>
      <c r="C2" s="55" t="s">
        <v>41</v>
      </c>
      <c r="D2" s="81">
        <v>7.3</v>
      </c>
      <c r="E2" s="82" t="s">
        <v>33</v>
      </c>
      <c r="F2" s="88"/>
      <c r="G2" s="88"/>
      <c r="H2" s="88">
        <f>ROUND(D2*F2, 0)</f>
        <v>0</v>
      </c>
      <c r="I2" s="88">
        <f>ROUND(D2*G2, 0)</f>
        <v>0</v>
      </c>
    </row>
    <row r="3" spans="1:9" ht="8.1" customHeight="1" x14ac:dyDescent="0.3">
      <c r="D3" s="81"/>
      <c r="E3" s="82"/>
      <c r="F3" s="88"/>
      <c r="G3" s="88"/>
      <c r="H3" s="88"/>
      <c r="I3" s="88"/>
    </row>
    <row r="4" spans="1:9" ht="41.4" x14ac:dyDescent="0.3">
      <c r="A4" s="54">
        <v>2</v>
      </c>
      <c r="B4" s="55" t="s">
        <v>40</v>
      </c>
      <c r="C4" s="55" t="s">
        <v>124</v>
      </c>
      <c r="D4" s="81">
        <v>7</v>
      </c>
      <c r="E4" s="82" t="s">
        <v>33</v>
      </c>
      <c r="F4" s="88"/>
      <c r="G4" s="88"/>
      <c r="H4" s="88">
        <f>ROUND(D4*F4, 0)</f>
        <v>0</v>
      </c>
      <c r="I4" s="88">
        <f>ROUND(D4*G4, 0)</f>
        <v>0</v>
      </c>
    </row>
    <row r="5" spans="1:9" ht="8.1" customHeight="1" x14ac:dyDescent="0.3">
      <c r="D5" s="81"/>
      <c r="E5" s="82"/>
      <c r="F5" s="88"/>
      <c r="G5" s="88"/>
      <c r="H5" s="88"/>
      <c r="I5" s="88"/>
    </row>
    <row r="6" spans="1:9" s="60" customFormat="1" ht="14.4" x14ac:dyDescent="0.3">
      <c r="A6" s="57"/>
      <c r="B6" s="58"/>
      <c r="C6" s="58" t="s">
        <v>22</v>
      </c>
      <c r="D6" s="83"/>
      <c r="E6" s="84"/>
      <c r="F6" s="89"/>
      <c r="G6" s="89"/>
      <c r="H6" s="89">
        <f>ROUND(SUM(H2:H5),0)</f>
        <v>0</v>
      </c>
      <c r="I6" s="89">
        <f>ROUND(SUM(I2:I5),0)</f>
        <v>0</v>
      </c>
    </row>
  </sheetData>
  <pageMargins left="0.23622047244094491" right="0.23622047244094491" top="0.70866141732283472" bottom="0.70866141732283472" header="0.43307086614173229" footer="0.43307086614173229"/>
  <pageSetup paperSize="9" orientation="portrait"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I10"/>
  <sheetViews>
    <sheetView view="pageBreakPreview" zoomScaleNormal="100" zoomScaleSheetLayoutView="100" workbookViewId="0">
      <selection activeCell="F2" sqref="F2"/>
    </sheetView>
  </sheetViews>
  <sheetFormatPr defaultColWidth="9.109375" defaultRowHeight="13.8" x14ac:dyDescent="0.3"/>
  <cols>
    <col min="1" max="1" width="4.33203125" style="54" customWidth="1"/>
    <col min="2" max="2" width="9.6640625" style="55" customWidth="1"/>
    <col min="3" max="3" width="32.6640625" style="55" customWidth="1"/>
    <col min="4" max="4" width="6.6640625" style="56" customWidth="1"/>
    <col min="5" max="5" width="6.6640625" style="55" customWidth="1"/>
    <col min="6" max="7" width="8.6640625" style="56" customWidth="1"/>
    <col min="8" max="9" width="10.6640625" style="56" customWidth="1"/>
    <col min="10" max="16384" width="9.109375" style="55"/>
  </cols>
  <sheetData>
    <row r="1" spans="1:9" s="53" customFormat="1" ht="27.6" x14ac:dyDescent="0.3">
      <c r="A1" s="50" t="s">
        <v>3</v>
      </c>
      <c r="B1" s="51" t="s">
        <v>4</v>
      </c>
      <c r="C1" s="51" t="s">
        <v>5</v>
      </c>
      <c r="D1" s="52" t="s">
        <v>6</v>
      </c>
      <c r="E1" s="51" t="s">
        <v>7</v>
      </c>
      <c r="F1" s="52" t="s">
        <v>8</v>
      </c>
      <c r="G1" s="52" t="s">
        <v>9</v>
      </c>
      <c r="H1" s="52" t="s">
        <v>10</v>
      </c>
      <c r="I1" s="52" t="s">
        <v>11</v>
      </c>
    </row>
    <row r="2" spans="1:9" ht="41.4" x14ac:dyDescent="0.3">
      <c r="A2" s="54">
        <v>1</v>
      </c>
      <c r="B2" s="55" t="s">
        <v>43</v>
      </c>
      <c r="C2" s="55" t="s">
        <v>126</v>
      </c>
      <c r="D2" s="85">
        <v>153.5</v>
      </c>
      <c r="E2" s="76" t="s">
        <v>33</v>
      </c>
      <c r="F2" s="69"/>
      <c r="G2" s="69"/>
      <c r="H2" s="69">
        <f>ROUND(D2*F2, 0)</f>
        <v>0</v>
      </c>
      <c r="I2" s="69">
        <f>ROUND(D2*G2, 0)</f>
        <v>0</v>
      </c>
    </row>
    <row r="3" spans="1:9" ht="8.1" customHeight="1" x14ac:dyDescent="0.3">
      <c r="D3" s="85"/>
      <c r="E3" s="76"/>
      <c r="F3" s="69"/>
      <c r="G3" s="69"/>
      <c r="H3" s="69"/>
      <c r="I3" s="69"/>
    </row>
    <row r="4" spans="1:9" ht="55.2" x14ac:dyDescent="0.3">
      <c r="A4" s="54">
        <v>2</v>
      </c>
      <c r="B4" s="55" t="s">
        <v>44</v>
      </c>
      <c r="C4" s="55" t="s">
        <v>45</v>
      </c>
      <c r="D4" s="85">
        <v>153.5</v>
      </c>
      <c r="E4" s="76" t="s">
        <v>33</v>
      </c>
      <c r="F4" s="69"/>
      <c r="G4" s="69"/>
      <c r="H4" s="69">
        <f>ROUND(D4*F4, 0)</f>
        <v>0</v>
      </c>
      <c r="I4" s="69">
        <f>ROUND(D4*G4, 0)</f>
        <v>0</v>
      </c>
    </row>
    <row r="5" spans="1:9" ht="8.1" customHeight="1" x14ac:dyDescent="0.3">
      <c r="D5" s="85"/>
      <c r="E5" s="76"/>
      <c r="F5" s="69"/>
      <c r="G5" s="69"/>
      <c r="H5" s="69"/>
      <c r="I5" s="69"/>
    </row>
    <row r="6" spans="1:9" ht="82.8" x14ac:dyDescent="0.3">
      <c r="A6" s="54">
        <v>3</v>
      </c>
      <c r="B6" s="55" t="s">
        <v>46</v>
      </c>
      <c r="C6" s="55" t="s">
        <v>47</v>
      </c>
      <c r="D6" s="85">
        <v>153.5</v>
      </c>
      <c r="E6" s="76" t="s">
        <v>33</v>
      </c>
      <c r="F6" s="69"/>
      <c r="G6" s="69"/>
      <c r="H6" s="69">
        <f>ROUND(D6*F6, 0)</f>
        <v>0</v>
      </c>
      <c r="I6" s="69">
        <f>ROUND(D6*G6, 0)</f>
        <v>0</v>
      </c>
    </row>
    <row r="7" spans="1:9" ht="8.1" customHeight="1" x14ac:dyDescent="0.3">
      <c r="D7" s="85"/>
      <c r="E7" s="76"/>
      <c r="F7" s="69"/>
      <c r="G7" s="69"/>
      <c r="H7" s="69"/>
      <c r="I7" s="69"/>
    </row>
    <row r="8" spans="1:9" ht="82.8" x14ac:dyDescent="0.3">
      <c r="A8" s="54">
        <v>4</v>
      </c>
      <c r="B8" s="55" t="s">
        <v>48</v>
      </c>
      <c r="C8" s="55" t="s">
        <v>49</v>
      </c>
      <c r="D8" s="85">
        <v>153.5</v>
      </c>
      <c r="E8" s="76" t="s">
        <v>33</v>
      </c>
      <c r="F8" s="69"/>
      <c r="G8" s="69"/>
      <c r="H8" s="69">
        <f>ROUND(D8*F8, 0)</f>
        <v>0</v>
      </c>
      <c r="I8" s="69">
        <f>ROUND(D8*G8, 0)</f>
        <v>0</v>
      </c>
    </row>
    <row r="9" spans="1:9" ht="8.1" customHeight="1" x14ac:dyDescent="0.3">
      <c r="D9" s="85"/>
      <c r="E9" s="76"/>
      <c r="F9" s="69"/>
      <c r="G9" s="69"/>
      <c r="H9" s="69"/>
      <c r="I9" s="69"/>
    </row>
    <row r="10" spans="1:9" s="66" customFormat="1" ht="14.4" x14ac:dyDescent="0.3">
      <c r="A10" s="64"/>
      <c r="B10" s="65"/>
      <c r="C10" s="65" t="s">
        <v>22</v>
      </c>
      <c r="D10" s="63"/>
      <c r="E10" s="65"/>
      <c r="F10" s="70"/>
      <c r="G10" s="70"/>
      <c r="H10" s="70">
        <f>ROUND(SUM(H2:H9),0)</f>
        <v>0</v>
      </c>
      <c r="I10" s="70">
        <f>ROUND(SUM(I2:I9),0)</f>
        <v>0</v>
      </c>
    </row>
  </sheetData>
  <pageMargins left="0.23622047244094491" right="0.23622047244094491" top="0.70866141732283472" bottom="0.70866141732283472" header="0.43307086614173229" footer="0.43307086614173229"/>
  <pageSetup paperSize="9" orientation="portrait"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I14"/>
  <sheetViews>
    <sheetView view="pageBreakPreview" topLeftCell="A5" zoomScaleNormal="100" zoomScaleSheetLayoutView="100" workbookViewId="0">
      <selection activeCell="H8" sqref="H8"/>
    </sheetView>
  </sheetViews>
  <sheetFormatPr defaultColWidth="9.109375" defaultRowHeight="13.8" x14ac:dyDescent="0.3"/>
  <cols>
    <col min="1" max="1" width="4.33203125" style="54" customWidth="1"/>
    <col min="2" max="2" width="9.6640625" style="55" customWidth="1"/>
    <col min="3" max="3" width="32.6640625" style="55" customWidth="1"/>
    <col min="4" max="4" width="6.6640625" style="56" customWidth="1"/>
    <col min="5" max="5" width="6.6640625" style="55" customWidth="1"/>
    <col min="6" max="7" width="8.6640625" style="56" customWidth="1"/>
    <col min="8" max="9" width="10.6640625" style="56" customWidth="1"/>
    <col min="10" max="16384" width="9.109375" style="55"/>
  </cols>
  <sheetData>
    <row r="1" spans="1:9" s="53" customFormat="1" ht="27.6" x14ac:dyDescent="0.3">
      <c r="A1" s="50" t="s">
        <v>3</v>
      </c>
      <c r="B1" s="51" t="s">
        <v>4</v>
      </c>
      <c r="C1" s="51" t="s">
        <v>5</v>
      </c>
      <c r="D1" s="52" t="s">
        <v>6</v>
      </c>
      <c r="E1" s="51" t="s">
        <v>7</v>
      </c>
      <c r="F1" s="52" t="s">
        <v>8</v>
      </c>
      <c r="G1" s="52" t="s">
        <v>9</v>
      </c>
      <c r="H1" s="52" t="s">
        <v>10</v>
      </c>
      <c r="I1" s="52" t="s">
        <v>11</v>
      </c>
    </row>
    <row r="2" spans="1:9" ht="96.6" x14ac:dyDescent="0.3">
      <c r="A2" s="54">
        <v>1</v>
      </c>
      <c r="B2" s="55" t="s">
        <v>51</v>
      </c>
      <c r="C2" s="55" t="s">
        <v>52</v>
      </c>
      <c r="D2" s="85">
        <v>15.3</v>
      </c>
      <c r="E2" s="76" t="s">
        <v>33</v>
      </c>
      <c r="F2" s="67"/>
      <c r="G2" s="67"/>
      <c r="H2" s="67">
        <f>ROUND(D2*F2, 0)</f>
        <v>0</v>
      </c>
      <c r="I2" s="67">
        <f>ROUND(D2*G2, 0)</f>
        <v>0</v>
      </c>
    </row>
    <row r="3" spans="1:9" ht="8.1" customHeight="1" x14ac:dyDescent="0.3">
      <c r="D3" s="85"/>
      <c r="E3" s="76"/>
      <c r="F3" s="67"/>
      <c r="G3" s="67"/>
      <c r="H3" s="67"/>
      <c r="I3" s="67"/>
    </row>
    <row r="4" spans="1:9" ht="165.6" x14ac:dyDescent="0.3">
      <c r="A4" s="54">
        <v>2</v>
      </c>
      <c r="B4" s="55" t="s">
        <v>53</v>
      </c>
      <c r="C4" s="55" t="s">
        <v>54</v>
      </c>
      <c r="D4" s="85">
        <v>61.3</v>
      </c>
      <c r="E4" s="76" t="s">
        <v>33</v>
      </c>
      <c r="F4" s="67"/>
      <c r="G4" s="67"/>
      <c r="H4" s="67">
        <f>ROUND(D4*F4, 0)</f>
        <v>0</v>
      </c>
      <c r="I4" s="67">
        <f>ROUND(D4*G4, 0)</f>
        <v>0</v>
      </c>
    </row>
    <row r="5" spans="1:9" ht="8.1" customHeight="1" x14ac:dyDescent="0.3">
      <c r="D5" s="85"/>
      <c r="E5" s="76"/>
      <c r="F5" s="67"/>
      <c r="G5" s="67"/>
      <c r="H5" s="67"/>
      <c r="I5" s="67"/>
    </row>
    <row r="6" spans="1:9" ht="165.6" x14ac:dyDescent="0.3">
      <c r="A6" s="54">
        <v>3</v>
      </c>
      <c r="B6" s="55" t="s">
        <v>55</v>
      </c>
      <c r="C6" s="55" t="s">
        <v>120</v>
      </c>
      <c r="D6" s="85">
        <v>7.3</v>
      </c>
      <c r="E6" s="76" t="s">
        <v>33</v>
      </c>
      <c r="F6" s="67"/>
      <c r="G6" s="67"/>
      <c r="H6" s="67">
        <f>ROUND(D6*F6, 0)</f>
        <v>0</v>
      </c>
      <c r="I6" s="67">
        <f>ROUND(D6*G6, 0)</f>
        <v>0</v>
      </c>
    </row>
    <row r="7" spans="1:9" ht="8.1" customHeight="1" x14ac:dyDescent="0.3">
      <c r="D7" s="85"/>
      <c r="E7" s="76"/>
      <c r="F7" s="67"/>
      <c r="G7" s="67"/>
      <c r="H7" s="67"/>
      <c r="I7" s="67"/>
    </row>
    <row r="8" spans="1:9" ht="96.6" x14ac:dyDescent="0.3">
      <c r="A8" s="54">
        <v>4</v>
      </c>
      <c r="B8" s="55" t="s">
        <v>56</v>
      </c>
      <c r="C8" s="55" t="s">
        <v>57</v>
      </c>
      <c r="D8" s="85">
        <v>13.9</v>
      </c>
      <c r="E8" s="76" t="s">
        <v>33</v>
      </c>
      <c r="F8" s="67"/>
      <c r="G8" s="67"/>
      <c r="H8" s="67">
        <f>ROUND(D8*F8, 0)</f>
        <v>0</v>
      </c>
      <c r="I8" s="67">
        <f>ROUND(D8*G8, 0)</f>
        <v>0</v>
      </c>
    </row>
    <row r="9" spans="1:9" ht="8.1" customHeight="1" x14ac:dyDescent="0.3">
      <c r="D9" s="85"/>
      <c r="E9" s="76"/>
      <c r="F9" s="67"/>
      <c r="G9" s="67"/>
      <c r="H9" s="67"/>
      <c r="I9" s="67"/>
    </row>
    <row r="10" spans="1:9" ht="124.2" x14ac:dyDescent="0.3">
      <c r="A10" s="54">
        <v>5</v>
      </c>
      <c r="B10" s="55" t="s">
        <v>58</v>
      </c>
      <c r="C10" s="55" t="s">
        <v>59</v>
      </c>
      <c r="D10" s="85">
        <v>11.9</v>
      </c>
      <c r="E10" s="76" t="s">
        <v>33</v>
      </c>
      <c r="F10" s="67"/>
      <c r="G10" s="67"/>
      <c r="H10" s="67">
        <f>ROUND(D10*F10, 0)</f>
        <v>0</v>
      </c>
      <c r="I10" s="67">
        <f>ROUND(D10*G10, 0)</f>
        <v>0</v>
      </c>
    </row>
    <row r="11" spans="1:9" ht="8.1" customHeight="1" x14ac:dyDescent="0.3">
      <c r="D11" s="85"/>
      <c r="E11" s="76"/>
      <c r="F11" s="67"/>
      <c r="G11" s="67"/>
      <c r="H11" s="67"/>
      <c r="I11" s="67"/>
    </row>
    <row r="12" spans="1:9" ht="69" x14ac:dyDescent="0.3">
      <c r="A12" s="54">
        <v>6</v>
      </c>
      <c r="B12" s="55" t="s">
        <v>518</v>
      </c>
      <c r="C12" s="55" t="s">
        <v>519</v>
      </c>
      <c r="D12" s="85">
        <v>5</v>
      </c>
      <c r="E12" s="76" t="s">
        <v>16</v>
      </c>
      <c r="F12" s="67"/>
      <c r="G12" s="67"/>
      <c r="H12" s="67">
        <f>ROUND(D12*F12, 0)</f>
        <v>0</v>
      </c>
      <c r="I12" s="67">
        <f>ROUND(D12*G12, 0)</f>
        <v>0</v>
      </c>
    </row>
    <row r="13" spans="1:9" ht="8.1" customHeight="1" x14ac:dyDescent="0.3">
      <c r="D13" s="85"/>
      <c r="E13" s="76"/>
      <c r="F13" s="67"/>
      <c r="G13" s="67"/>
      <c r="H13" s="67"/>
      <c r="I13" s="67"/>
    </row>
    <row r="14" spans="1:9" s="60" customFormat="1" ht="14.4" x14ac:dyDescent="0.3">
      <c r="A14" s="57"/>
      <c r="B14" s="58"/>
      <c r="C14" s="58" t="s">
        <v>22</v>
      </c>
      <c r="D14" s="86"/>
      <c r="E14" s="87"/>
      <c r="F14" s="68"/>
      <c r="G14" s="68"/>
      <c r="H14" s="68">
        <f>ROUND(SUM(H2:H13),0)</f>
        <v>0</v>
      </c>
      <c r="I14" s="68">
        <f>ROUND(SUM(I2:I13),0)</f>
        <v>0</v>
      </c>
    </row>
  </sheetData>
  <pageMargins left="0.23622047244094491" right="0.23622047244094491" top="0.70866141732283472" bottom="0.70866141732283472" header="0.43307086614173229" footer="0.43307086614173229"/>
  <pageSetup paperSize="9" scale="90"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20</vt:i4>
      </vt:variant>
      <vt:variant>
        <vt:lpstr>Névvel ellátott tartományok</vt:lpstr>
      </vt:variant>
      <vt:variant>
        <vt:i4>19</vt:i4>
      </vt:variant>
    </vt:vector>
  </HeadingPairs>
  <TitlesOfParts>
    <vt:vector size="39" baseType="lpstr">
      <vt:lpstr>Záradék</vt:lpstr>
      <vt:lpstr>Összesítő</vt:lpstr>
      <vt:lpstr>Irtás, föld- és sziklamunka</vt:lpstr>
      <vt:lpstr>Síkalapozás</vt:lpstr>
      <vt:lpstr>Helyszíni beton és vasbeton mun</vt:lpstr>
      <vt:lpstr>Fém- és könnyű épületszerkezet </vt:lpstr>
      <vt:lpstr>Ácsmunka</vt:lpstr>
      <vt:lpstr>Vakolás és rabicolás</vt:lpstr>
      <vt:lpstr>Szárazépítés</vt:lpstr>
      <vt:lpstr>Hideg- és melegburkolatok készí</vt:lpstr>
      <vt:lpstr>Fém nyílászáró és épületlakatos</vt:lpstr>
      <vt:lpstr>Felületképzés</vt:lpstr>
      <vt:lpstr>Szigetelés</vt:lpstr>
      <vt:lpstr>Költségtérítések</vt:lpstr>
      <vt:lpstr>Falazás és egyéb kőművesmunka</vt:lpstr>
      <vt:lpstr>Elektromosenergia-ellátás, vill</vt:lpstr>
      <vt:lpstr>Gyengeáram</vt:lpstr>
      <vt:lpstr>Vízellátás, csatornázás</vt:lpstr>
      <vt:lpstr>Fűtés, hűtés</vt:lpstr>
      <vt:lpstr>Légtechnika</vt:lpstr>
      <vt:lpstr>Ácsmunka!Nyomtatási_terület</vt:lpstr>
      <vt:lpstr>'Elektromosenergia-ellátás, vill'!Nyomtatási_terület</vt:lpstr>
      <vt:lpstr>'Falazás és egyéb kőművesmunka'!Nyomtatási_terület</vt:lpstr>
      <vt:lpstr>Felületképzés!Nyomtatási_terület</vt:lpstr>
      <vt:lpstr>'Fém- és könnyű épületszerkezet '!Nyomtatási_terület</vt:lpstr>
      <vt:lpstr>'Fém nyílászáró és épületlakatos'!Nyomtatási_terület</vt:lpstr>
      <vt:lpstr>'Fűtés, hűtés'!Nyomtatási_terület</vt:lpstr>
      <vt:lpstr>Gyengeáram!Nyomtatási_terület</vt:lpstr>
      <vt:lpstr>'Helyszíni beton és vasbeton mun'!Nyomtatási_terület</vt:lpstr>
      <vt:lpstr>'Hideg- és melegburkolatok készí'!Nyomtatási_terület</vt:lpstr>
      <vt:lpstr>'Irtás, föld- és sziklamunka'!Nyomtatási_terület</vt:lpstr>
      <vt:lpstr>Költségtérítések!Nyomtatási_terület</vt:lpstr>
      <vt:lpstr>Légtechnika!Nyomtatási_terület</vt:lpstr>
      <vt:lpstr>Összesítő!Nyomtatási_terület</vt:lpstr>
      <vt:lpstr>Síkalapozás!Nyomtatási_terület</vt:lpstr>
      <vt:lpstr>Szárazépítés!Nyomtatási_terület</vt:lpstr>
      <vt:lpstr>Szigetelés!Nyomtatási_terület</vt:lpstr>
      <vt:lpstr>'Vakolás és rabicolás'!Nyomtatási_terület</vt:lpstr>
      <vt:lpstr>'Vízellátás, csatornázás'!Nyomtatási_terület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Fazekas Géza</dc:creator>
  <cp:lastModifiedBy>Szász Norbert</cp:lastModifiedBy>
  <cp:lastPrinted>2024-07-11T13:08:37Z</cp:lastPrinted>
  <dcterms:created xsi:type="dcterms:W3CDTF">2023-01-12T10:06:24Z</dcterms:created>
  <dcterms:modified xsi:type="dcterms:W3CDTF">2024-07-16T13:12:03Z</dcterms:modified>
</cp:coreProperties>
</file>